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MARZO 2021\"/>
    </mc:Choice>
  </mc:AlternateContent>
  <bookViews>
    <workbookView xWindow="0" yWindow="0" windowWidth="28800" windowHeight="12330" activeTab="2"/>
  </bookViews>
  <sheets>
    <sheet name="N2" sheetId="1" r:id="rId1"/>
    <sheet name="N3" sheetId="2" r:id="rId2"/>
    <sheet name="N4" sheetId="3" r:id="rId3"/>
  </sheets>
  <definedNames>
    <definedName name="_xlnm._FilterDatabase" localSheetId="1" hidden="1">'N3'!$A$11:$I$55</definedName>
    <definedName name="_xlnm._FilterDatabase" localSheetId="2" hidden="1">'N4'!$A$11:$T$65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" l="1"/>
  <c r="Q65" i="3" s="1"/>
  <c r="O64" i="3" l="1"/>
  <c r="Q64" i="3" s="1"/>
  <c r="O62" i="3" l="1"/>
  <c r="Q62" i="3" s="1"/>
  <c r="O61" i="3"/>
  <c r="Q61" i="3" s="1"/>
  <c r="O60" i="3"/>
  <c r="Q60" i="3" s="1"/>
  <c r="O63" i="3" l="1"/>
  <c r="Q63" i="3" s="1"/>
  <c r="O59" i="3" l="1"/>
  <c r="O58" i="3"/>
  <c r="O57" i="3" l="1"/>
  <c r="Q57" i="3" s="1"/>
  <c r="O31" i="3" l="1"/>
  <c r="Q31" i="3" s="1"/>
  <c r="Q58" i="3" l="1"/>
  <c r="O15" i="3" l="1"/>
  <c r="Q15" i="3" s="1"/>
  <c r="Q59" i="3" l="1"/>
  <c r="O39" i="3" l="1"/>
  <c r="Q39" i="3" s="1"/>
  <c r="Q52" i="3" l="1"/>
  <c r="O19" i="3" l="1"/>
  <c r="Q19" i="3" l="1"/>
  <c r="O49" i="3" l="1"/>
  <c r="Q49" i="3" s="1"/>
  <c r="O54" i="3"/>
  <c r="Q54" i="3" s="1"/>
  <c r="O24" i="3"/>
  <c r="Q24" i="3" s="1"/>
  <c r="O21" i="3"/>
  <c r="Q21" i="3" s="1"/>
  <c r="O17" i="3"/>
  <c r="Q17" i="3" s="1"/>
  <c r="O43" i="3"/>
  <c r="Q43" i="3" s="1"/>
  <c r="O30" i="3"/>
  <c r="Q30" i="3" s="1"/>
  <c r="O51" i="3"/>
  <c r="Q51" i="3" s="1"/>
  <c r="O20" i="3"/>
  <c r="Q20" i="3" s="1"/>
  <c r="O13" i="3"/>
  <c r="Q13" i="3" s="1"/>
  <c r="O22" i="3"/>
  <c r="Q22" i="3" s="1"/>
  <c r="O35" i="3"/>
  <c r="Q35" i="3" s="1"/>
  <c r="O28" i="3"/>
  <c r="Q28" i="3" s="1"/>
  <c r="O44" i="3"/>
  <c r="Q44" i="3" s="1"/>
  <c r="O14" i="3" l="1"/>
  <c r="Q14" i="3" s="1"/>
  <c r="O45" i="3" l="1"/>
  <c r="Q45" i="3" s="1"/>
  <c r="O38" i="3" l="1"/>
  <c r="Q38" i="3" s="1"/>
  <c r="O34" i="3" l="1"/>
  <c r="Q34" i="3" s="1"/>
  <c r="O42" i="3" l="1"/>
  <c r="Q42" i="3" s="1"/>
  <c r="O33" i="3"/>
  <c r="Q33" i="3" s="1"/>
  <c r="O25" i="3"/>
  <c r="Q25" i="3" s="1"/>
  <c r="O55" i="3"/>
  <c r="Q55" i="3" s="1"/>
  <c r="O23" i="3"/>
  <c r="Q23" i="3" s="1"/>
  <c r="O46" i="3"/>
  <c r="Q46" i="3" s="1"/>
  <c r="O32" i="3"/>
  <c r="Q32" i="3" s="1"/>
  <c r="O37" i="3"/>
  <c r="Q37" i="3" s="1"/>
  <c r="O56" i="3"/>
  <c r="Q56" i="3" s="1"/>
  <c r="O26" i="3"/>
  <c r="Q26" i="3" s="1"/>
  <c r="O18" i="3"/>
  <c r="Q18" i="3" s="1"/>
  <c r="O29" i="3"/>
  <c r="Q29" i="3" s="1"/>
  <c r="O36" i="3"/>
  <c r="Q36" i="3" s="1"/>
  <c r="O12" i="3"/>
  <c r="Q12" i="3" s="1"/>
  <c r="O48" i="3"/>
  <c r="Q48" i="3" s="1"/>
  <c r="O50" i="3"/>
  <c r="Q50" i="3" s="1"/>
  <c r="O47" i="3"/>
  <c r="Q47" i="3" s="1"/>
  <c r="O16" i="3"/>
  <c r="Q16" i="3" s="1"/>
  <c r="O40" i="3"/>
  <c r="Q40" i="3" s="1"/>
  <c r="O27" i="3"/>
  <c r="Q27" i="3" s="1"/>
  <c r="O53" i="3"/>
  <c r="Q53" i="3" s="1"/>
  <c r="O41" i="3"/>
  <c r="Q41" i="3" s="1"/>
</calcChain>
</file>

<file path=xl/sharedStrings.xml><?xml version="1.0" encoding="utf-8"?>
<sst xmlns="http://schemas.openxmlformats.org/spreadsheetml/2006/main" count="560" uniqueCount="213">
  <si>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</si>
  <si>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</si>
  <si>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</si>
  <si>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</si>
  <si>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</si>
  <si>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</si>
  <si>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</si>
  <si>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</si>
  <si>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</si>
  <si>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</si>
  <si>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</si>
  <si>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</si>
  <si>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
DE SEDE</t>
  </si>
  <si>
    <t>TELÉFONO DIRECTO</t>
  </si>
  <si>
    <t>CELULAR INSTITUCIONAL</t>
  </si>
  <si>
    <t>CORREO ELECTRÓNICO OFICIAL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</si>
  <si>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</si>
  <si>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</si>
  <si>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</si>
  <si>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</si>
  <si>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</si>
  <si>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</si>
  <si>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</si>
  <si>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</si>
  <si>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</si>
  <si>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</si>
  <si>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</si>
  <si>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</si>
  <si>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</si>
  <si>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</si>
  <si>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</si>
  <si>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COMPLEMENTO POR ANTIGÜEDAD</t>
  </si>
  <si>
    <t>ENTIDAD: Secretaría Ejecutiva de la Instancia Coordinadora de la Modernización del Sector Justicia</t>
  </si>
  <si>
    <t xml:space="preserve">Guatemala </t>
  </si>
  <si>
    <t>Canton San Juan, Ixchiguan, San Marcos</t>
  </si>
  <si>
    <t xml:space="preserve">San Marcos </t>
  </si>
  <si>
    <t>7760-9812</t>
  </si>
  <si>
    <t>Huehuetenango</t>
  </si>
  <si>
    <t>7764-6486</t>
  </si>
  <si>
    <t>Canton Vista Hermosa, Santa Eulalia, Huehuetenango</t>
  </si>
  <si>
    <t>Calzada 15 de Septiembre, Canton Simocol, Nebaj, Quiche</t>
  </si>
  <si>
    <t>Quiche</t>
  </si>
  <si>
    <t>7756-0105</t>
  </si>
  <si>
    <t>Zona 1 Playa Grande, Ixcan, Queche</t>
  </si>
  <si>
    <t>77755-7632</t>
  </si>
  <si>
    <t xml:space="preserve">Casa Verde Canton Xechivoy, Santiago Atitlan, Solola </t>
  </si>
  <si>
    <t>Solola</t>
  </si>
  <si>
    <t xml:space="preserve">Solola </t>
  </si>
  <si>
    <t>secretaria.info@seij.gob.gt</t>
  </si>
  <si>
    <t>ENCARGADO DE ACTUALIZACIÓN: Jesus David Macario de la Cruz / RRHH</t>
  </si>
  <si>
    <t xml:space="preserve">HECTOR ANIBAL DE LEON POLANCO </t>
  </si>
  <si>
    <t xml:space="preserve">ASTRID CELESTE CABRERA ALDANA </t>
  </si>
  <si>
    <t xml:space="preserve">MILVIA REBECA AGUIRRE VEGA </t>
  </si>
  <si>
    <t xml:space="preserve">IRMA YOLANDA LORENZANA SALAZAR </t>
  </si>
  <si>
    <t xml:space="preserve">SANDRA ELIZABETH MONZON BARRENO </t>
  </si>
  <si>
    <t>DEBYEE MARIBE RUIZ GUZMAN</t>
  </si>
  <si>
    <t xml:space="preserve">EDWIN ALEJANDRO SALAZAR RODAS </t>
  </si>
  <si>
    <t xml:space="preserve">WALTER PEREZ MORALES </t>
  </si>
  <si>
    <t>JOSE ANGEL HERNANDEZ GIRON</t>
  </si>
  <si>
    <t>LUIS ENRIQUE BARRIOS VELÁSQUEZ</t>
  </si>
  <si>
    <t>RONALD VINICIO MORALES URZÚA</t>
  </si>
  <si>
    <t>JULIO ALEXANDER JOCOL VILLALOBOS</t>
  </si>
  <si>
    <t>ALEJANDRA ISABEL ENRÍQUEZ ORELLANA</t>
  </si>
  <si>
    <t xml:space="preserve">JESUS DAVID MACARIO DE LA CRUZ </t>
  </si>
  <si>
    <t>OSCAR FERNANDO ARGUETA MAYORGA</t>
  </si>
  <si>
    <t>ESTUARDO OTTONIEL ROJAS GAMEZ</t>
  </si>
  <si>
    <t xml:space="preserve">ANTONIA DEL MILAGRO MOLINA MORALES </t>
  </si>
  <si>
    <t>MONICA GRACIELA MENDOZA CALDERON</t>
  </si>
  <si>
    <t>THELMY OVILIA MIRANDA NAVARRO DE RALDA</t>
  </si>
  <si>
    <t>JULIO CESAR ENRIQUEZ SAENZ</t>
  </si>
  <si>
    <t>GUSTAVO ADOLFO MALDONADO GONZALEZ</t>
  </si>
  <si>
    <t xml:space="preserve">KETTY ELIZABETH MACDONALD MORGA </t>
  </si>
  <si>
    <t>SECRETARIO EJECUTIVO</t>
  </si>
  <si>
    <t>COORDINADORA DE FORTALECIMIENTO INSTITUCIONAL Y DE PROGRAMAS</t>
  </si>
  <si>
    <t>ASISTENTE DEL DESPACHO</t>
  </si>
  <si>
    <t xml:space="preserve">AUXILIAR DE SERVICIOS </t>
  </si>
  <si>
    <t xml:space="preserve">ENCARGADA DE TESORERÍA </t>
  </si>
  <si>
    <t>ENCARGADA DE ADQUISICIONES</t>
  </si>
  <si>
    <t>ENCARGADA DE FONDO ROTATIVO</t>
  </si>
  <si>
    <t>ASISTENTE DE COORDINACIÓN DE FORTALECIMIENTO INSTITUCIONAL Y DE PROGRAMAS</t>
  </si>
  <si>
    <t xml:space="preserve">ENCARGADO DE SERVICIOS GENERALES </t>
  </si>
  <si>
    <t>ENCARGADA DE CONTABILIDAD</t>
  </si>
  <si>
    <t>ENCARGADO DE PRESUPUESTO</t>
  </si>
  <si>
    <t xml:space="preserve">AUDITORA INTERNA </t>
  </si>
  <si>
    <t xml:space="preserve">ENCARGADO DE RECURSOS HUMANOS </t>
  </si>
  <si>
    <t xml:space="preserve">DIRECTOR GENERAL </t>
  </si>
  <si>
    <t xml:space="preserve">ENCARGADO DE INFORMÁTICA </t>
  </si>
  <si>
    <t>DIRECTORA  DEL BUFETE POPULAR Y ADMINISTRADORA  DEL CENTRO DE ADMINISTRACIÓN DE JUSTICIA, SANTIAGO ATITLÁN, SOLOLÁ</t>
  </si>
  <si>
    <t>DIRECTORA DEL BUFETE POPULAR Y ADMINISTRADORA  DEL CENTRO DE ADMINISTRACIÓN DE JUSTICIA, PLAYA GRANDE  IXCÁN ,QUICHÉ</t>
  </si>
  <si>
    <t>DIRECTORA DEL BUFETE POPULAR Y ADMINISTRADORA DEL CENTRO DE ADMINISTRACIÓN DE JUSTICIA, IXCHIGUÁN, SAN MARCOS</t>
  </si>
  <si>
    <t>DIRECTOR DEL BUFETE POPULAR Y ADMINISTRADOR DEL CENTRO DE ADMINISTRACIÓN DE JUSTICIA, SANTA MARÍA NEBAJ, QUICHÉ</t>
  </si>
  <si>
    <t>DIRECTOR DEL BUFETE POPULAR Y ADMINISTRADOR DEL CENTRO DE ADMINISTRACIÓN DE JUSTICIA, SANTA EULALIA, HUEHUETENANGO</t>
  </si>
  <si>
    <t xml:space="preserve">SECRETARIA RECEPCIONISTA </t>
  </si>
  <si>
    <t>DESPACHO SUPERIOR</t>
  </si>
  <si>
    <t>DIRECCIÓN GENERAL</t>
  </si>
  <si>
    <t>COORDINACIÓN ADMINISTRATIVA</t>
  </si>
  <si>
    <t>COORDINACIÓN FINANCIERA</t>
  </si>
  <si>
    <t xml:space="preserve">COORDINACIÓN DE FORTALECIMIENTO </t>
  </si>
  <si>
    <t>COORDINACIÓN ARMINISTRATIVA</t>
  </si>
  <si>
    <t>7755-7632</t>
  </si>
  <si>
    <t>5000-7717</t>
  </si>
  <si>
    <t>5204-1158</t>
  </si>
  <si>
    <t>5366-4868</t>
  </si>
  <si>
    <t>5366-4873</t>
  </si>
  <si>
    <t>5366-4872</t>
  </si>
  <si>
    <t>5366-4860</t>
  </si>
  <si>
    <t>5807-8764</t>
  </si>
  <si>
    <t>hdeleon@seij.gob.gt</t>
  </si>
  <si>
    <t>acabrera@seij.gob.gt</t>
  </si>
  <si>
    <t>maguirre@seij.gob.gt</t>
  </si>
  <si>
    <t>smonzon@seij.gob.gt</t>
  </si>
  <si>
    <t>debyee.ruiz@seij.gob.gt</t>
  </si>
  <si>
    <t>luis.barrios@seij.gob.gt</t>
  </si>
  <si>
    <t>ronald.morales@seij.gob.gt</t>
  </si>
  <si>
    <t>julio.jocol@seij.gob.gt</t>
  </si>
  <si>
    <t>alejandra.enriquez@seij.gob.gt</t>
  </si>
  <si>
    <t>david.macario@seij.gob.gt</t>
  </si>
  <si>
    <t>oscar.argueta@seij.gob.gt</t>
  </si>
  <si>
    <t>estuardo.rojas@seij.gob.gt</t>
  </si>
  <si>
    <t>antonia.molina@seij.gob.gt</t>
  </si>
  <si>
    <t>monica.mendoza@seij.gob.gt</t>
  </si>
  <si>
    <t>julio.enriquez@seij.gob.gt</t>
  </si>
  <si>
    <t>gustavo.maldonado@seij.gob.gt</t>
  </si>
  <si>
    <t>ketty.macdonald@seij.gob.gt</t>
  </si>
  <si>
    <t>HORARIO DE ATENCIÓN: 8:00 a 16:00 Horas</t>
  </si>
  <si>
    <t xml:space="preserve">DIRECTOR O COORDINADOR: Oscar Fernando Argueta Mayorga </t>
  </si>
  <si>
    <t>´022</t>
  </si>
  <si>
    <t>´029</t>
  </si>
  <si>
    <t>FELIPE PABLO TZOC</t>
  </si>
  <si>
    <t>MARLENY FLORIDALMA GUARCAX IJON</t>
  </si>
  <si>
    <t>DOLORES TZINA MENDOZA</t>
  </si>
  <si>
    <t>ANTONIO IXBALAN CHICAJAU</t>
  </si>
  <si>
    <t xml:space="preserve">MORENTE RAMOS, TOMAS </t>
  </si>
  <si>
    <t xml:space="preserve">RAMOS GARCIA, FRANCISCO </t>
  </si>
  <si>
    <t>SAM ESCALCHE, GRISELDA GUADALUPE</t>
  </si>
  <si>
    <t xml:space="preserve">GALLEGO RAMIREZ JACINTA </t>
  </si>
  <si>
    <t>LOPEZ FELIX , ZAIDA AMARILIZ</t>
  </si>
  <si>
    <t>RIVERA MARROQUIN, LUIS ARMANDO</t>
  </si>
  <si>
    <t>DE LEÓN VELÁSQUEZ, LIGIA ODETH</t>
  </si>
  <si>
    <t xml:space="preserve">RAMOS RAMIREZ, BONIFACIO </t>
  </si>
  <si>
    <t>VIRVES GARCIA, LILIAN MARGARITA</t>
  </si>
  <si>
    <t>PASCUAL GARCIA, SANDRA YERALDINY</t>
  </si>
  <si>
    <t>JUAN MATEO, AURELIO</t>
  </si>
  <si>
    <t>CONSERJE-MENSAJERO</t>
  </si>
  <si>
    <t>INTERPRETE</t>
  </si>
  <si>
    <t xml:space="preserve">INTERPRETE </t>
  </si>
  <si>
    <t xml:space="preserve">CAJ SANTIAGO </t>
  </si>
  <si>
    <t>CAJ PLAYA GRANDE, QUICHE</t>
  </si>
  <si>
    <t>CAJ NEBAJ, QUICHE</t>
  </si>
  <si>
    <t>CAJ IXCHIGUAN, SAN MARCOS</t>
  </si>
  <si>
    <t>CAJ SANTA EULALIA, HUEHUETENANGO</t>
  </si>
  <si>
    <t xml:space="preserve">COORDINADOR FINANCIERO </t>
  </si>
  <si>
    <t>JAVIER ALEJANDRO FERNANDEZ MENDIZABAL</t>
  </si>
  <si>
    <t>COORDINACION FINANCIERA</t>
  </si>
  <si>
    <t>MONTO VIÁTICOS NACIONALES</t>
  </si>
  <si>
    <t>ESTUARDO RAMIRO PAREDES DAVILA</t>
  </si>
  <si>
    <t>TOMAS XOYON ACAN</t>
  </si>
  <si>
    <t xml:space="preserve">SERVICIOS GENERALES </t>
  </si>
  <si>
    <t>ASTRID MOLINEROS BETHANCOURT</t>
  </si>
  <si>
    <t>7755-7633</t>
  </si>
  <si>
    <t>7755-7634</t>
  </si>
  <si>
    <t>7756-0106</t>
  </si>
  <si>
    <t>7756-0107</t>
  </si>
  <si>
    <t>7764-6488</t>
  </si>
  <si>
    <t>7764-6489</t>
  </si>
  <si>
    <t xml:space="preserve">Casa verde, Cantón Xechivoy Santiago Atitlán, Sololá </t>
  </si>
  <si>
    <t>Playa Grande Ixcán, Quiché, zona 1</t>
  </si>
  <si>
    <t>Playa Grande Ixcán, Quiché, zona 2</t>
  </si>
  <si>
    <t>Playa Grande Ixcán, Quiché, zona 3</t>
  </si>
  <si>
    <t>Playa Grande Ixcán, Quiché, zona 5</t>
  </si>
  <si>
    <t xml:space="preserve">Cantón San Juan, Ixchiguán, San Marcos </t>
  </si>
  <si>
    <t xml:space="preserve">Calzada 15 de Septiembre, Cantón Simocol, Nebaj, Quiché </t>
  </si>
  <si>
    <t xml:space="preserve">Cantón Vista Hermosa, Santa Eulalia, Huehuetenango </t>
  </si>
  <si>
    <t>AUXILIAR DE SERVICIOS GENERALES</t>
  </si>
  <si>
    <t xml:space="preserve">ASISTENTE ADMINISTRATIVO </t>
  </si>
  <si>
    <t xml:space="preserve">AUXILIAR DE SERVICIOS GENERALES </t>
  </si>
  <si>
    <t xml:space="preserve">AUDITORIA INTERNA </t>
  </si>
  <si>
    <t>JORGE EDUARDO JACOBO MORATAYA</t>
  </si>
  <si>
    <t>ENCARGADO DE INVENTARIO</t>
  </si>
  <si>
    <t>DANIEL ENRIQUE ZAMORA BALTODANO</t>
  </si>
  <si>
    <t>MARIA EMILIA CHAMALE TOJ</t>
  </si>
  <si>
    <t xml:space="preserve">LESLY MARIA MENDOZA BIZARRO </t>
  </si>
  <si>
    <t>LESLY MARIA MENDOZA BIZARRO</t>
  </si>
  <si>
    <t xml:space="preserve">JOSE ADELSO LEIVA GARCIA </t>
  </si>
  <si>
    <t>ASESOR LEGAL</t>
  </si>
  <si>
    <t xml:space="preserve">ENCARGADA DE ALMACEN DE SUMINISTROS </t>
  </si>
  <si>
    <t>COORDINACION ADMINISTRATIVA</t>
  </si>
  <si>
    <t>CLAUDIA ELIZABETH ALDANA GATICA</t>
  </si>
  <si>
    <t>MARVIN GONZALO CACAO ICHICH</t>
  </si>
  <si>
    <t>INTERPRETE DEL CENTRO DE ADMINISTRACIÓN DE JUSTICIA Y BUFETE POPULAR DEL MUNICIPIO DE PLAYA GRANDE IXCAN, DEPARTAMENTO DE QUICHE</t>
  </si>
  <si>
    <t>ADMINISTRACION DEL CAJ Y BUFETE POPULAR</t>
  </si>
  <si>
    <t>MONTO VIÁTICOS INTERNACIONAL</t>
  </si>
  <si>
    <t>SERVICIOS PROFESIONALES EN AUDITORIA INTERNA EN ASPECTOS LEGALES, ADMINISTRATIVOS Y FINANCIEROS DE LA SECRETARÍA EJECUTIVA DE LA INSTANCIA COORDINADORA DE LA MODERNIZACIÓN DEL SECTOR JUSTICIA</t>
  </si>
  <si>
    <t>SERVICIOS TÉCNICOS EN APOYO EN LA ACTUALIZACIÓN Y REGULARIZACIÓN EN EL ÁREA DE INVENTARIOS DE LA SECRETARÍA EJECUTIVA DE LA INSTANCIA COORDINADORA DE LA MODERNIZACIÓN DEL SECTOR JUSTICIA</t>
  </si>
  <si>
    <t>ASISTENTE DE LA DIRECCION GENERAL</t>
  </si>
  <si>
    <t>DIRECCIÓN: 2da. Calle 8-36 zona 14, Guatemala, Guatemala</t>
  </si>
  <si>
    <t>TELÉFONO: 2317-4747</t>
  </si>
  <si>
    <t>2317-4747</t>
  </si>
  <si>
    <t>2da. Calle 8-36, Zona 14, Guatemala</t>
  </si>
  <si>
    <t>SERVICIOS PROFESIONALES COMO ASESOR JURIDICO PARA LA SECRETARÍA EJECUTIVA DE LA INSTANCIA COORDINADORA DE LA MODERNIZACIÓN DEL SECTOR JUSTICIA</t>
  </si>
  <si>
    <t>LUIS PEDRO LEONARDO CORONADO</t>
  </si>
  <si>
    <t>ANNA LUISA EUNICE ESCOBAR PÉREZ</t>
  </si>
  <si>
    <t xml:space="preserve">UNIDAD DE ACCESO A LA INFORMACIÓN PUBLICA Y COMUNICACIÓN SOCIAL </t>
  </si>
  <si>
    <t>MARÍA ALEJANDRA SOSA CASTELLANOS</t>
  </si>
  <si>
    <t xml:space="preserve">SERVICIOS TÉCNICOS EN APOYO A LA DIRECCIÓN GENERAL DE LA SECRETARÍA EJECUTIVA DE LA INSTANCIA COORDINADORA DE LA MODERNIZACIÓN DEL SECTOR JUSTICIA PARA EL SEGUIMIENTO Y CONTROL QUE SE REALIZA EN EL ÁREA ADMINISTRATIVA </t>
  </si>
  <si>
    <t xml:space="preserve">CARLOS ARMANDO SOSA QUINTANA </t>
  </si>
  <si>
    <t xml:space="preserve">SERVICIOS TÉCNICOS PARA LA ORGANIZACIÓN Y CLASIFICACIÓN DEL ARCHIVO GENERAL DE LA SECRETARÍA EJECUTIVA DE LA INSTANCIA COORDINADORA DE LA MODERNIZACIÓN DEL SECTOR JUSTICIA DE LOS AÑOS DEL 1997 AL 2010 </t>
  </si>
  <si>
    <t>HEIDY JEANETH LOPEZ LOPEZ</t>
  </si>
  <si>
    <t>COORDINADORA ADMINISTRATIVA</t>
  </si>
  <si>
    <t>FECHA DE ACTUALIZACIÓN: 07/04/2021</t>
  </si>
  <si>
    <t>CORRESPONDE AL MES DE: MARZO 2021</t>
  </si>
  <si>
    <t>DAMARIS ABIGAIL ALACHAN LOPEZ</t>
  </si>
  <si>
    <t>SERVICIOS TÉCNICOS PRESTADOS A LA DIRECCION GENERAL, EN EL SEGUIMIENTO A LOS REQUERIMIENTOS QUE SON SOLICITADOS POR PARTE DEL PROGRAMA PREVENCIÓN DE LA VIOLENCIA Y EL DELITO CONTRA MUJERES, NIÑEZ Y ADOLESCENCIA PARA LA EJECUCIÓN DE ACTIVIDADES QUE SON DE BENEFICIO A LAS INSTITUCIONES QUE CONFORMAN LA INSTANCIA COORDINADORA DE LA MODERNIZACIÓN DEL SECTOR JUSTICIA, ASÍ MISMO MONITOREAR E INFORMAR DEL AVANCE DE ACTIVIDADES PROGRAMADAS DE DICHO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</si>
</sst>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6" fillId="0" borderId="2" xfId="2" applyBorder="1"/>
    <xf numFmtId="0" fontId="6" fillId="0" borderId="1" xfId="2" applyBorder="1"/>
    <xf numFmtId="0" fontId="5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0" xfId="0" applyFont="1" applyFill="1"/>
    <xf numFmtId="0" fontId="8" fillId="0" borderId="1" xfId="0" applyFont="1" applyBorder="1"/>
    <xf numFmtId="0" fontId="8" fillId="0" borderId="1" xfId="0" applyFont="1" applyFill="1" applyBorder="1"/>
    <xf numFmtId="44" fontId="8" fillId="0" borderId="1" xfId="0" applyNumberFormat="1" applyFont="1" applyFill="1" applyBorder="1"/>
    <xf numFmtId="0" fontId="8" fillId="3" borderId="1" xfId="0" applyFont="1" applyFill="1" applyBorder="1"/>
    <xf numFmtId="44" fontId="8" fillId="3" borderId="1" xfId="0" applyNumberFormat="1" applyFont="1" applyFill="1" applyBorder="1"/>
    <xf numFmtId="0" fontId="8" fillId="0" borderId="0" xfId="0" applyFont="1" applyBorder="1" applyAlignment="1"/>
    <xf numFmtId="0" fontId="8" fillId="3" borderId="0" xfId="0" applyFont="1" applyFill="1" applyBorder="1" applyAlignment="1"/>
    <xf numFmtId="0" fontId="5" fillId="3" borderId="8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" xfId="0" applyFont="1" applyBorder="1" applyAlignment="1">
      <alignment wrapText="1"/>
    </xf>
    <xf numFmtId="44" fontId="8" fillId="0" borderId="1" xfId="0" applyNumberFormat="1" applyFont="1" applyBorder="1"/>
    <xf numFmtId="44" fontId="8" fillId="0" borderId="0" xfId="0" applyNumberFormat="1" applyFont="1"/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3" applyNumberFormat="1" applyFont="1" applyFill="1" applyBorder="1" applyAlignment="1">
      <alignment horizontal="right" vertical="center"/>
    </xf>
    <xf numFmtId="0" fontId="8" fillId="3" borderId="10" xfId="0" applyFont="1" applyFill="1" applyBorder="1"/>
    <xf numFmtId="44" fontId="8" fillId="3" borderId="11" xfId="0" applyNumberFormat="1" applyFont="1" applyFill="1" applyBorder="1"/>
    <xf numFmtId="44" fontId="11" fillId="3" borderId="11" xfId="0" applyNumberFormat="1" applyFont="1" applyFill="1" applyBorder="1"/>
    <xf numFmtId="165" fontId="8" fillId="0" borderId="1" xfId="0" applyNumberFormat="1" applyFont="1" applyBorder="1"/>
    <xf numFmtId="165" fontId="8" fillId="3" borderId="1" xfId="0" applyNumberFormat="1" applyFont="1" applyFill="1" applyBorder="1"/>
    <xf numFmtId="165" fontId="9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4" fontId="12" fillId="3" borderId="1" xfId="0" applyNumberFormat="1" applyFont="1" applyFill="1" applyBorder="1" applyAlignment="1"/>
    <xf numFmtId="44" fontId="11" fillId="3" borderId="1" xfId="0" applyNumberFormat="1" applyFont="1" applyFill="1" applyBorder="1"/>
    <xf numFmtId="44" fontId="9" fillId="3" borderId="1" xfId="0" applyNumberFormat="1" applyFont="1" applyFill="1" applyBorder="1"/>
    <xf numFmtId="44" fontId="5" fillId="3" borderId="1" xfId="0" applyNumberFormat="1" applyFont="1" applyFill="1" applyBorder="1"/>
    <xf numFmtId="44" fontId="8" fillId="3" borderId="0" xfId="0" applyNumberFormat="1" applyFont="1" applyFill="1"/>
    <xf numFmtId="44" fontId="8" fillId="3" borderId="0" xfId="0" applyNumberFormat="1" applyFont="1" applyFill="1" applyBorder="1" applyAlignment="1"/>
    <xf numFmtId="44" fontId="5" fillId="3" borderId="8" xfId="0" applyNumberFormat="1" applyFont="1" applyFill="1" applyBorder="1" applyAlignment="1">
      <alignment horizontal="center" vertical="center" wrapText="1"/>
    </xf>
    <xf numFmtId="44" fontId="10" fillId="3" borderId="9" xfId="0" applyNumberFormat="1" applyFont="1" applyFill="1" applyBorder="1" applyAlignment="1">
      <alignment horizontal="center" vertical="center" wrapText="1"/>
    </xf>
    <xf numFmtId="44" fontId="8" fillId="0" borderId="11" xfId="0" applyNumberFormat="1" applyFont="1" applyBorder="1"/>
    <xf numFmtId="0" fontId="4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.info@seij.gob.g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ecretaria.info@seij.gob.gt" TargetMode="External"/><Relationship Id="rId1" Type="http://schemas.openxmlformats.org/officeDocument/2006/relationships/hyperlink" Target="mailto:secretaria.info@seij.gob.gt" TargetMode="External"/><Relationship Id="rId6" Type="http://schemas.openxmlformats.org/officeDocument/2006/relationships/hyperlink" Target="mailto:secretaria.info@seij.gob.gt" TargetMode="External"/><Relationship Id="rId5" Type="http://schemas.openxmlformats.org/officeDocument/2006/relationships/hyperlink" Target="mailto:secretaria.info@seij.gob.gt" TargetMode="External"/><Relationship Id="rId4" Type="http://schemas.openxmlformats.org/officeDocument/2006/relationships/hyperlink" Target="mailto:secretaria.info@seij.gob.g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A9" sqref="A9"/>
    </sheetView>
  </sheetViews>
  <sheetFormatPr baseColWidth="10" defaultRowHeight="15" x14ac:dyDescent="0.25"/>
  <cols>
    <col min="1" max="1" width="20.5703125" customWidth="1"/>
    <col min="2" max="2" width="25.85546875" customWidth="1"/>
    <col min="3" max="3" width="18.28515625" customWidth="1"/>
    <col min="4" max="4" width="15.28515625" customWidth="1"/>
    <col min="5" max="5" width="31" customWidth="1"/>
    <col min="6" max="6" width="15.140625" customWidth="1"/>
  </cols>
  <sheetData>
    <row r="1" spans="1:6" x14ac:dyDescent="0.25">
      <c r="A1" s="57" t="s">
        <v>32</v>
      </c>
      <c r="B1" s="58"/>
      <c r="C1" s="58"/>
      <c r="D1" s="58"/>
      <c r="E1" s="58"/>
      <c r="F1" s="58"/>
    </row>
    <row r="2" spans="1:6" x14ac:dyDescent="0.25">
      <c r="A2" s="57" t="s">
        <v>195</v>
      </c>
      <c r="B2" s="58"/>
      <c r="C2" s="58"/>
      <c r="D2" s="58"/>
      <c r="E2" s="58"/>
      <c r="F2" s="58"/>
    </row>
    <row r="3" spans="1:6" ht="15.75" customHeight="1" x14ac:dyDescent="0.25">
      <c r="A3" s="57" t="s">
        <v>124</v>
      </c>
      <c r="B3" s="58"/>
      <c r="C3" s="58"/>
      <c r="D3" s="58"/>
      <c r="E3" s="58"/>
      <c r="F3" s="58"/>
    </row>
    <row r="4" spans="1:6" x14ac:dyDescent="0.25">
      <c r="A4" s="57" t="s">
        <v>196</v>
      </c>
      <c r="B4" s="58"/>
      <c r="C4" s="58"/>
      <c r="D4" s="58"/>
      <c r="E4" s="58"/>
      <c r="F4" s="58"/>
    </row>
    <row r="5" spans="1:6" x14ac:dyDescent="0.25">
      <c r="A5" s="57" t="s">
        <v>125</v>
      </c>
      <c r="B5" s="58"/>
      <c r="C5" s="58"/>
      <c r="D5" s="58"/>
      <c r="E5" s="58"/>
      <c r="F5" s="58"/>
    </row>
    <row r="6" spans="1:6" x14ac:dyDescent="0.25">
      <c r="A6" s="57" t="s">
        <v>49</v>
      </c>
      <c r="B6" s="58"/>
      <c r="C6" s="58"/>
      <c r="D6" s="58"/>
      <c r="E6" s="58"/>
      <c r="F6" s="58"/>
    </row>
    <row r="7" spans="1:6" x14ac:dyDescent="0.25">
      <c r="A7" s="57" t="s">
        <v>209</v>
      </c>
      <c r="B7" s="58"/>
      <c r="C7" s="58"/>
      <c r="D7" s="58"/>
      <c r="E7" s="58"/>
      <c r="F7" s="58"/>
    </row>
    <row r="8" spans="1:6" x14ac:dyDescent="0.25">
      <c r="A8" s="57" t="s">
        <v>210</v>
      </c>
      <c r="B8" s="58"/>
      <c r="C8" s="58"/>
      <c r="D8" s="58"/>
      <c r="E8" s="58"/>
      <c r="F8" s="58"/>
    </row>
    <row r="9" spans="1:6" ht="15.75" x14ac:dyDescent="0.25">
      <c r="A9" s="6"/>
      <c r="B9" s="6"/>
      <c r="C9" s="6"/>
      <c r="D9" s="6"/>
      <c r="E9" s="6"/>
      <c r="F9" s="6"/>
    </row>
    <row r="10" spans="1:6" ht="21.75" thickBot="1" x14ac:dyDescent="0.3">
      <c r="A10" s="56" t="s">
        <v>0</v>
      </c>
      <c r="B10" s="56"/>
      <c r="C10" s="56"/>
      <c r="D10" s="56"/>
      <c r="E10" s="56"/>
      <c r="F10" s="56"/>
    </row>
    <row r="11" spans="1:6" ht="16.5" thickBot="1" x14ac:dyDescent="0.3">
      <c r="A11" s="3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5" t="s">
        <v>6</v>
      </c>
    </row>
    <row r="12" spans="1:6" ht="30" x14ac:dyDescent="0.25">
      <c r="A12" s="10" t="s">
        <v>198</v>
      </c>
      <c r="B12" s="2" t="s">
        <v>33</v>
      </c>
      <c r="C12" s="9" t="s">
        <v>197</v>
      </c>
      <c r="D12" s="2">
        <v>119</v>
      </c>
      <c r="E12" s="12" t="s">
        <v>48</v>
      </c>
      <c r="F12" s="2" t="s">
        <v>33</v>
      </c>
    </row>
    <row r="13" spans="1:6" ht="30" x14ac:dyDescent="0.25">
      <c r="A13" s="11" t="s">
        <v>34</v>
      </c>
      <c r="B13" s="1" t="s">
        <v>35</v>
      </c>
      <c r="C13" s="1" t="s">
        <v>36</v>
      </c>
      <c r="D13" s="1"/>
      <c r="E13" s="13" t="s">
        <v>48</v>
      </c>
      <c r="F13" s="1" t="s">
        <v>35</v>
      </c>
    </row>
    <row r="14" spans="1:6" ht="60" x14ac:dyDescent="0.25">
      <c r="A14" s="11" t="s">
        <v>39</v>
      </c>
      <c r="B14" s="1" t="s">
        <v>37</v>
      </c>
      <c r="C14" s="1" t="s">
        <v>38</v>
      </c>
      <c r="D14" s="1"/>
      <c r="E14" s="13" t="s">
        <v>48</v>
      </c>
      <c r="F14" s="1" t="s">
        <v>37</v>
      </c>
    </row>
    <row r="15" spans="1:6" ht="60" x14ac:dyDescent="0.25">
      <c r="A15" s="11" t="s">
        <v>40</v>
      </c>
      <c r="B15" s="1" t="s">
        <v>41</v>
      </c>
      <c r="C15" s="1" t="s">
        <v>42</v>
      </c>
      <c r="D15" s="1"/>
      <c r="E15" s="13" t="s">
        <v>48</v>
      </c>
      <c r="F15" s="1" t="s">
        <v>41</v>
      </c>
    </row>
    <row r="16" spans="1:6" ht="30" x14ac:dyDescent="0.25">
      <c r="A16" s="11" t="s">
        <v>43</v>
      </c>
      <c r="B16" s="1" t="s">
        <v>41</v>
      </c>
      <c r="C16" s="1" t="s">
        <v>44</v>
      </c>
      <c r="D16" s="1"/>
      <c r="E16" s="13" t="s">
        <v>48</v>
      </c>
      <c r="F16" s="1" t="s">
        <v>41</v>
      </c>
    </row>
    <row r="17" spans="1:6" ht="45" x14ac:dyDescent="0.25">
      <c r="A17" s="11" t="s">
        <v>45</v>
      </c>
      <c r="B17" s="1" t="s">
        <v>46</v>
      </c>
      <c r="C17" s="1" t="s">
        <v>197</v>
      </c>
      <c r="D17" s="1">
        <v>119</v>
      </c>
      <c r="E17" s="13" t="s">
        <v>48</v>
      </c>
      <c r="F17" s="1" t="s">
        <v>47</v>
      </c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hyperlinks>
    <hyperlink ref="E12" r:id="rId1"/>
    <hyperlink ref="E13" r:id="rId2"/>
    <hyperlink ref="E14" r:id="rId3"/>
    <hyperlink ref="E15" r:id="rId4"/>
    <hyperlink ref="E16" r:id="rId5"/>
    <hyperlink ref="E17" r:id="rId6"/>
  </hyperlinks>
  <pageMargins left="0.7" right="0.7" top="0.75" bottom="0.75" header="0.3" footer="0.3"/>
  <pageSetup scale="97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="145" zoomScaleNormal="145" workbookViewId="0">
      <selection activeCell="A9" sqref="A9"/>
    </sheetView>
  </sheetViews>
  <sheetFormatPr baseColWidth="10" defaultRowHeight="15" x14ac:dyDescent="0.25"/>
  <cols>
    <col min="1" max="1" width="4.140625" style="31" bestFit="1" customWidth="1"/>
    <col min="2" max="2" width="42.7109375" style="31" bestFit="1" customWidth="1"/>
    <col min="3" max="3" width="57.28515625" style="31" customWidth="1"/>
    <col min="4" max="4" width="36" style="31" bestFit="1" customWidth="1"/>
    <col min="5" max="5" width="32.28515625" style="31" customWidth="1"/>
    <col min="6" max="6" width="14.42578125" style="31" customWidth="1"/>
    <col min="7" max="7" width="15" style="31" customWidth="1"/>
    <col min="8" max="8" width="14.5703125" style="31" customWidth="1"/>
    <col min="9" max="9" width="30" style="31" bestFit="1" customWidth="1"/>
    <col min="10" max="16384" width="11.42578125" style="31"/>
  </cols>
  <sheetData>
    <row r="1" spans="1:9" ht="15.75" customHeight="1" x14ac:dyDescent="0.25">
      <c r="A1" s="57" t="s">
        <v>32</v>
      </c>
      <c r="B1" s="58"/>
      <c r="C1" s="58"/>
      <c r="D1" s="58"/>
      <c r="E1" s="58"/>
      <c r="F1" s="58"/>
      <c r="G1" s="58"/>
      <c r="H1" s="58"/>
      <c r="I1" s="59"/>
    </row>
    <row r="2" spans="1:9" ht="15.75" customHeight="1" x14ac:dyDescent="0.25">
      <c r="A2" s="57" t="s">
        <v>195</v>
      </c>
      <c r="B2" s="58"/>
      <c r="C2" s="58"/>
      <c r="D2" s="58"/>
      <c r="E2" s="58"/>
      <c r="F2" s="58"/>
      <c r="G2" s="58"/>
      <c r="H2" s="58"/>
      <c r="I2" s="59"/>
    </row>
    <row r="3" spans="1:9" ht="15.75" customHeight="1" x14ac:dyDescent="0.25">
      <c r="A3" s="57" t="s">
        <v>124</v>
      </c>
      <c r="B3" s="58"/>
      <c r="C3" s="58"/>
      <c r="D3" s="58"/>
      <c r="E3" s="58"/>
      <c r="F3" s="58"/>
      <c r="G3" s="58"/>
      <c r="H3" s="58"/>
      <c r="I3" s="59"/>
    </row>
    <row r="4" spans="1:9" ht="15.75" customHeight="1" x14ac:dyDescent="0.25">
      <c r="A4" s="57" t="s">
        <v>196</v>
      </c>
      <c r="B4" s="58"/>
      <c r="C4" s="58"/>
      <c r="D4" s="58"/>
      <c r="E4" s="58"/>
      <c r="F4" s="58"/>
      <c r="G4" s="58"/>
      <c r="H4" s="58"/>
      <c r="I4" s="59"/>
    </row>
    <row r="5" spans="1:9" ht="15.75" customHeight="1" x14ac:dyDescent="0.25">
      <c r="A5" s="57" t="s">
        <v>125</v>
      </c>
      <c r="B5" s="58"/>
      <c r="C5" s="58"/>
      <c r="D5" s="58"/>
      <c r="E5" s="58"/>
      <c r="F5" s="58"/>
      <c r="G5" s="58"/>
      <c r="H5" s="58"/>
      <c r="I5" s="59"/>
    </row>
    <row r="6" spans="1:9" ht="15.75" customHeight="1" x14ac:dyDescent="0.25">
      <c r="A6" s="57" t="s">
        <v>49</v>
      </c>
      <c r="B6" s="58"/>
      <c r="C6" s="58"/>
      <c r="D6" s="58"/>
      <c r="E6" s="58"/>
      <c r="F6" s="58"/>
      <c r="G6" s="58"/>
      <c r="H6" s="58"/>
      <c r="I6" s="59"/>
    </row>
    <row r="7" spans="1:9" ht="15.75" customHeight="1" x14ac:dyDescent="0.25">
      <c r="A7" s="57" t="s">
        <v>209</v>
      </c>
      <c r="B7" s="58"/>
      <c r="C7" s="58"/>
      <c r="D7" s="58"/>
      <c r="E7" s="58"/>
      <c r="F7" s="58"/>
      <c r="G7" s="58"/>
      <c r="H7" s="58"/>
      <c r="I7" s="59"/>
    </row>
    <row r="8" spans="1:9" ht="15.75" customHeight="1" x14ac:dyDescent="0.25">
      <c r="A8" s="57" t="s">
        <v>210</v>
      </c>
      <c r="B8" s="58"/>
      <c r="C8" s="58"/>
      <c r="D8" s="58"/>
      <c r="E8" s="58"/>
      <c r="F8" s="58"/>
      <c r="G8" s="58"/>
      <c r="H8" s="58"/>
      <c r="I8" s="59"/>
    </row>
    <row r="9" spans="1:9" ht="15.75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ht="21.75" thickBot="1" x14ac:dyDescent="0.4">
      <c r="A10" s="60" t="s">
        <v>7</v>
      </c>
      <c r="B10" s="60"/>
      <c r="C10" s="60"/>
      <c r="D10" s="60"/>
      <c r="E10" s="60"/>
      <c r="F10" s="60"/>
      <c r="G10" s="60"/>
      <c r="H10" s="60"/>
      <c r="I10" s="60"/>
    </row>
    <row r="11" spans="1:9" ht="45" x14ac:dyDescent="0.25">
      <c r="A11" s="43" t="s">
        <v>8</v>
      </c>
      <c r="B11" s="44" t="s">
        <v>9</v>
      </c>
      <c r="C11" s="45" t="s">
        <v>10</v>
      </c>
      <c r="D11" s="45" t="s">
        <v>11</v>
      </c>
      <c r="E11" s="45" t="s">
        <v>12</v>
      </c>
      <c r="F11" s="45" t="s">
        <v>13</v>
      </c>
      <c r="G11" s="45" t="s">
        <v>4</v>
      </c>
      <c r="H11" s="45" t="s">
        <v>14</v>
      </c>
      <c r="I11" s="46" t="s">
        <v>15</v>
      </c>
    </row>
    <row r="12" spans="1:9" ht="30.75" customHeight="1" x14ac:dyDescent="0.25">
      <c r="A12" s="30">
        <v>1</v>
      </c>
      <c r="B12" s="30" t="s">
        <v>62</v>
      </c>
      <c r="C12" s="30" t="s">
        <v>83</v>
      </c>
      <c r="D12" s="30" t="s">
        <v>93</v>
      </c>
      <c r="E12" s="30" t="s">
        <v>198</v>
      </c>
      <c r="F12" s="30" t="s">
        <v>197</v>
      </c>
      <c r="G12" s="30"/>
      <c r="H12" s="30"/>
      <c r="I12" s="30" t="s">
        <v>115</v>
      </c>
    </row>
    <row r="13" spans="1:9" ht="45" x14ac:dyDescent="0.25">
      <c r="A13" s="30">
        <v>2</v>
      </c>
      <c r="B13" s="30" t="s">
        <v>66</v>
      </c>
      <c r="C13" s="30" t="s">
        <v>87</v>
      </c>
      <c r="D13" s="30" t="s">
        <v>94</v>
      </c>
      <c r="E13" s="30" t="s">
        <v>165</v>
      </c>
      <c r="F13" s="30" t="s">
        <v>197</v>
      </c>
      <c r="G13" s="30"/>
      <c r="H13" s="30"/>
      <c r="I13" s="30" t="s">
        <v>119</v>
      </c>
    </row>
    <row r="14" spans="1:9" ht="30" x14ac:dyDescent="0.25">
      <c r="A14" s="30">
        <v>3</v>
      </c>
      <c r="B14" s="29" t="s">
        <v>131</v>
      </c>
      <c r="C14" s="29" t="s">
        <v>175</v>
      </c>
      <c r="D14" s="29" t="s">
        <v>146</v>
      </c>
      <c r="E14" s="30" t="s">
        <v>165</v>
      </c>
      <c r="F14" s="30" t="s">
        <v>197</v>
      </c>
      <c r="G14" s="30"/>
      <c r="H14" s="30"/>
      <c r="I14" s="30"/>
    </row>
    <row r="15" spans="1:9" ht="30" x14ac:dyDescent="0.25">
      <c r="A15" s="30">
        <v>4</v>
      </c>
      <c r="B15" s="30" t="s">
        <v>51</v>
      </c>
      <c r="C15" s="30" t="s">
        <v>73</v>
      </c>
      <c r="D15" s="30" t="s">
        <v>94</v>
      </c>
      <c r="E15" s="30" t="s">
        <v>198</v>
      </c>
      <c r="F15" s="30" t="s">
        <v>197</v>
      </c>
      <c r="G15" s="30"/>
      <c r="H15" s="30" t="s">
        <v>101</v>
      </c>
      <c r="I15" s="30" t="s">
        <v>108</v>
      </c>
    </row>
    <row r="16" spans="1:9" ht="30" x14ac:dyDescent="0.25">
      <c r="A16" s="30">
        <v>5</v>
      </c>
      <c r="B16" s="29" t="s">
        <v>138</v>
      </c>
      <c r="C16" s="29" t="s">
        <v>174</v>
      </c>
      <c r="D16" s="29" t="s">
        <v>149</v>
      </c>
      <c r="E16" s="30" t="s">
        <v>170</v>
      </c>
      <c r="F16" s="30" t="s">
        <v>197</v>
      </c>
      <c r="G16" s="30"/>
      <c r="H16" s="30"/>
      <c r="I16" s="30"/>
    </row>
    <row r="17" spans="1:9" ht="30" x14ac:dyDescent="0.25">
      <c r="A17" s="30">
        <v>6</v>
      </c>
      <c r="B17" s="30" t="s">
        <v>55</v>
      </c>
      <c r="C17" s="30" t="s">
        <v>78</v>
      </c>
      <c r="D17" s="30" t="s">
        <v>95</v>
      </c>
      <c r="E17" s="30" t="s">
        <v>198</v>
      </c>
      <c r="F17" s="30" t="s">
        <v>197</v>
      </c>
      <c r="G17" s="30"/>
      <c r="H17" s="30"/>
      <c r="I17" s="30" t="s">
        <v>111</v>
      </c>
    </row>
    <row r="18" spans="1:9" ht="30" x14ac:dyDescent="0.25">
      <c r="A18" s="30">
        <v>7</v>
      </c>
      <c r="B18" s="29" t="s">
        <v>130</v>
      </c>
      <c r="C18" s="29" t="s">
        <v>144</v>
      </c>
      <c r="D18" s="29" t="s">
        <v>146</v>
      </c>
      <c r="E18" s="30" t="s">
        <v>165</v>
      </c>
      <c r="F18" s="30" t="s">
        <v>197</v>
      </c>
      <c r="G18" s="30"/>
      <c r="H18" s="30"/>
      <c r="I18" s="30"/>
    </row>
    <row r="19" spans="1:9" ht="30" x14ac:dyDescent="0.25">
      <c r="A19" s="30">
        <v>8</v>
      </c>
      <c r="B19" s="30" t="s">
        <v>56</v>
      </c>
      <c r="C19" s="30" t="s">
        <v>75</v>
      </c>
      <c r="D19" s="30" t="s">
        <v>95</v>
      </c>
      <c r="E19" s="30" t="s">
        <v>198</v>
      </c>
      <c r="F19" s="30" t="s">
        <v>197</v>
      </c>
      <c r="G19" s="30"/>
      <c r="H19" s="30" t="s">
        <v>102</v>
      </c>
      <c r="I19" s="30"/>
    </row>
    <row r="20" spans="1:9" ht="30" x14ac:dyDescent="0.25">
      <c r="A20" s="30">
        <v>9</v>
      </c>
      <c r="B20" s="30" t="s">
        <v>181</v>
      </c>
      <c r="C20" s="30" t="s">
        <v>77</v>
      </c>
      <c r="D20" s="30" t="s">
        <v>95</v>
      </c>
      <c r="E20" s="30" t="s">
        <v>198</v>
      </c>
      <c r="F20" s="30" t="s">
        <v>197</v>
      </c>
      <c r="G20" s="30"/>
      <c r="H20" s="30"/>
      <c r="I20" s="30"/>
    </row>
    <row r="21" spans="1:9" ht="30" x14ac:dyDescent="0.25">
      <c r="A21" s="30">
        <v>10</v>
      </c>
      <c r="B21" s="30" t="s">
        <v>65</v>
      </c>
      <c r="C21" s="30" t="s">
        <v>86</v>
      </c>
      <c r="D21" s="30" t="s">
        <v>98</v>
      </c>
      <c r="E21" s="30" t="s">
        <v>198</v>
      </c>
      <c r="F21" s="30" t="s">
        <v>197</v>
      </c>
      <c r="G21" s="30"/>
      <c r="H21" s="30"/>
      <c r="I21" s="30" t="s">
        <v>118</v>
      </c>
    </row>
    <row r="22" spans="1:9" ht="30" x14ac:dyDescent="0.25">
      <c r="A22" s="30">
        <v>11</v>
      </c>
      <c r="B22" s="30" t="s">
        <v>155</v>
      </c>
      <c r="C22" s="30" t="s">
        <v>75</v>
      </c>
      <c r="D22" s="30" t="s">
        <v>98</v>
      </c>
      <c r="E22" s="30" t="s">
        <v>198</v>
      </c>
      <c r="F22" s="30" t="s">
        <v>197</v>
      </c>
      <c r="G22" s="30"/>
      <c r="H22" s="30"/>
      <c r="I22" s="30"/>
    </row>
    <row r="23" spans="1:9" ht="30" x14ac:dyDescent="0.25">
      <c r="A23" s="30">
        <v>12</v>
      </c>
      <c r="B23" s="29" t="s">
        <v>128</v>
      </c>
      <c r="C23" s="29" t="s">
        <v>143</v>
      </c>
      <c r="D23" s="29" t="s">
        <v>146</v>
      </c>
      <c r="E23" s="30" t="s">
        <v>165</v>
      </c>
      <c r="F23" s="30" t="s">
        <v>197</v>
      </c>
      <c r="G23" s="30"/>
      <c r="H23" s="30"/>
      <c r="I23" s="30"/>
    </row>
    <row r="24" spans="1:9" ht="30" x14ac:dyDescent="0.25">
      <c r="A24" s="30">
        <v>13</v>
      </c>
      <c r="B24" s="29" t="s">
        <v>135</v>
      </c>
      <c r="C24" s="29" t="s">
        <v>145</v>
      </c>
      <c r="D24" s="29" t="s">
        <v>148</v>
      </c>
      <c r="E24" s="30" t="s">
        <v>171</v>
      </c>
      <c r="F24" s="30" t="s">
        <v>42</v>
      </c>
      <c r="G24" s="30"/>
      <c r="H24" s="30"/>
      <c r="I24" s="30"/>
    </row>
    <row r="25" spans="1:9" ht="45" x14ac:dyDescent="0.25">
      <c r="A25" s="30">
        <v>14</v>
      </c>
      <c r="B25" s="30" t="s">
        <v>70</v>
      </c>
      <c r="C25" s="30" t="s">
        <v>91</v>
      </c>
      <c r="D25" s="30" t="s">
        <v>94</v>
      </c>
      <c r="E25" s="30" t="s">
        <v>172</v>
      </c>
      <c r="F25" s="30" t="s">
        <v>38</v>
      </c>
      <c r="G25" s="30"/>
      <c r="H25" s="30"/>
      <c r="I25" s="30" t="s">
        <v>122</v>
      </c>
    </row>
    <row r="26" spans="1:9" ht="30" x14ac:dyDescent="0.25">
      <c r="A26" s="30">
        <v>15</v>
      </c>
      <c r="B26" s="30" t="s">
        <v>50</v>
      </c>
      <c r="C26" s="30" t="s">
        <v>72</v>
      </c>
      <c r="D26" s="30" t="s">
        <v>93</v>
      </c>
      <c r="E26" s="30" t="s">
        <v>198</v>
      </c>
      <c r="F26" s="30" t="s">
        <v>197</v>
      </c>
      <c r="G26" s="30"/>
      <c r="H26" s="30" t="s">
        <v>100</v>
      </c>
      <c r="I26" s="30" t="s">
        <v>107</v>
      </c>
    </row>
    <row r="27" spans="1:9" ht="30" x14ac:dyDescent="0.25">
      <c r="A27" s="30">
        <v>16</v>
      </c>
      <c r="B27" s="30" t="s">
        <v>53</v>
      </c>
      <c r="C27" s="30" t="s">
        <v>75</v>
      </c>
      <c r="D27" s="30" t="s">
        <v>95</v>
      </c>
      <c r="E27" s="30" t="s">
        <v>198</v>
      </c>
      <c r="F27" s="30" t="s">
        <v>197</v>
      </c>
      <c r="G27" s="30"/>
      <c r="H27" s="30"/>
      <c r="I27" s="30"/>
    </row>
    <row r="28" spans="1:9" ht="30" x14ac:dyDescent="0.25">
      <c r="A28" s="30">
        <v>17</v>
      </c>
      <c r="B28" s="30" t="s">
        <v>152</v>
      </c>
      <c r="C28" s="30" t="s">
        <v>82</v>
      </c>
      <c r="D28" s="30" t="s">
        <v>96</v>
      </c>
      <c r="E28" s="30" t="s">
        <v>198</v>
      </c>
      <c r="F28" s="30" t="s">
        <v>197</v>
      </c>
      <c r="G28" s="30"/>
      <c r="H28" s="30"/>
      <c r="I28" s="30"/>
    </row>
    <row r="29" spans="1:9" ht="30" x14ac:dyDescent="0.25">
      <c r="A29" s="30">
        <v>18</v>
      </c>
      <c r="B29" s="30" t="s">
        <v>63</v>
      </c>
      <c r="C29" s="30" t="s">
        <v>84</v>
      </c>
      <c r="D29" s="30" t="s">
        <v>94</v>
      </c>
      <c r="E29" s="30" t="s">
        <v>198</v>
      </c>
      <c r="F29" s="30" t="s">
        <v>197</v>
      </c>
      <c r="G29" s="30"/>
      <c r="H29" s="30"/>
      <c r="I29" s="30" t="s">
        <v>116</v>
      </c>
    </row>
    <row r="30" spans="1:9" ht="30" x14ac:dyDescent="0.25">
      <c r="A30" s="30">
        <v>19</v>
      </c>
      <c r="B30" s="30" t="s">
        <v>58</v>
      </c>
      <c r="C30" s="30" t="s">
        <v>75</v>
      </c>
      <c r="D30" s="30" t="s">
        <v>98</v>
      </c>
      <c r="E30" s="30" t="s">
        <v>198</v>
      </c>
      <c r="F30" s="30" t="s">
        <v>197</v>
      </c>
      <c r="G30" s="30"/>
      <c r="H30" s="30" t="s">
        <v>104</v>
      </c>
      <c r="I30" s="30"/>
    </row>
    <row r="31" spans="1:9" ht="30" x14ac:dyDescent="0.25">
      <c r="A31" s="30">
        <v>20</v>
      </c>
      <c r="B31" s="29" t="s">
        <v>142</v>
      </c>
      <c r="C31" s="29" t="s">
        <v>175</v>
      </c>
      <c r="D31" s="29" t="s">
        <v>150</v>
      </c>
      <c r="E31" s="30" t="s">
        <v>172</v>
      </c>
      <c r="F31" s="30" t="s">
        <v>164</v>
      </c>
      <c r="G31" s="30"/>
      <c r="H31" s="30"/>
      <c r="I31" s="30"/>
    </row>
    <row r="32" spans="1:9" ht="30" x14ac:dyDescent="0.25">
      <c r="A32" s="30">
        <v>21</v>
      </c>
      <c r="B32" s="30" t="s">
        <v>61</v>
      </c>
      <c r="C32" s="30" t="s">
        <v>151</v>
      </c>
      <c r="D32" s="30" t="s">
        <v>96</v>
      </c>
      <c r="E32" s="30" t="s">
        <v>198</v>
      </c>
      <c r="F32" s="30" t="s">
        <v>197</v>
      </c>
      <c r="G32" s="30"/>
      <c r="H32" s="30"/>
      <c r="I32" s="30" t="s">
        <v>114</v>
      </c>
    </row>
    <row r="33" spans="1:9" ht="45" x14ac:dyDescent="0.25">
      <c r="A33" s="30">
        <v>22</v>
      </c>
      <c r="B33" s="30" t="s">
        <v>69</v>
      </c>
      <c r="C33" s="30" t="s">
        <v>90</v>
      </c>
      <c r="D33" s="30" t="s">
        <v>94</v>
      </c>
      <c r="E33" s="30" t="s">
        <v>171</v>
      </c>
      <c r="F33" s="30" t="s">
        <v>42</v>
      </c>
      <c r="G33" s="30"/>
      <c r="H33" s="30"/>
      <c r="I33" s="30" t="s">
        <v>121</v>
      </c>
    </row>
    <row r="34" spans="1:9" ht="30" x14ac:dyDescent="0.25">
      <c r="A34" s="30">
        <v>23</v>
      </c>
      <c r="B34" s="30" t="s">
        <v>187</v>
      </c>
      <c r="C34" s="30" t="s">
        <v>92</v>
      </c>
      <c r="D34" s="30" t="s">
        <v>94</v>
      </c>
      <c r="E34" s="30" t="s">
        <v>198</v>
      </c>
      <c r="F34" s="30" t="s">
        <v>197</v>
      </c>
      <c r="G34" s="30"/>
      <c r="H34" s="30"/>
      <c r="I34" s="30"/>
    </row>
    <row r="35" spans="1:9" ht="30" x14ac:dyDescent="0.25">
      <c r="A35" s="30">
        <v>24</v>
      </c>
      <c r="B35" s="30" t="s">
        <v>71</v>
      </c>
      <c r="C35" s="30" t="s">
        <v>185</v>
      </c>
      <c r="D35" s="30" t="s">
        <v>186</v>
      </c>
      <c r="E35" s="30" t="s">
        <v>198</v>
      </c>
      <c r="F35" s="30" t="s">
        <v>197</v>
      </c>
      <c r="G35" s="30"/>
      <c r="H35" s="30"/>
      <c r="I35" s="30" t="s">
        <v>123</v>
      </c>
    </row>
    <row r="36" spans="1:9" ht="30" x14ac:dyDescent="0.25">
      <c r="A36" s="30">
        <v>25</v>
      </c>
      <c r="B36" s="29" t="s">
        <v>136</v>
      </c>
      <c r="C36" s="29" t="s">
        <v>174</v>
      </c>
      <c r="D36" s="29" t="s">
        <v>148</v>
      </c>
      <c r="E36" s="30" t="s">
        <v>171</v>
      </c>
      <c r="F36" s="30" t="s">
        <v>161</v>
      </c>
      <c r="G36" s="30"/>
      <c r="H36" s="30"/>
      <c r="I36" s="30"/>
    </row>
    <row r="37" spans="1:9" ht="30" x14ac:dyDescent="0.25">
      <c r="A37" s="30">
        <v>26</v>
      </c>
      <c r="B37" s="30" t="s">
        <v>59</v>
      </c>
      <c r="C37" s="30" t="s">
        <v>79</v>
      </c>
      <c r="D37" s="30" t="s">
        <v>97</v>
      </c>
      <c r="E37" s="30" t="s">
        <v>198</v>
      </c>
      <c r="F37" s="30" t="s">
        <v>197</v>
      </c>
      <c r="G37" s="30"/>
      <c r="H37" s="30"/>
      <c r="I37" s="30" t="s">
        <v>112</v>
      </c>
    </row>
    <row r="38" spans="1:9" ht="30" x14ac:dyDescent="0.25">
      <c r="A38" s="30">
        <v>27</v>
      </c>
      <c r="B38" s="29" t="s">
        <v>129</v>
      </c>
      <c r="C38" s="29" t="s">
        <v>174</v>
      </c>
      <c r="D38" s="29" t="s">
        <v>146</v>
      </c>
      <c r="E38" s="30" t="s">
        <v>165</v>
      </c>
      <c r="F38" s="30" t="s">
        <v>197</v>
      </c>
      <c r="G38" s="30"/>
      <c r="H38" s="30"/>
      <c r="I38" s="30"/>
    </row>
    <row r="39" spans="1:9" ht="30" x14ac:dyDescent="0.25">
      <c r="A39" s="30">
        <v>28</v>
      </c>
      <c r="B39" s="30" t="s">
        <v>52</v>
      </c>
      <c r="C39" s="30" t="s">
        <v>74</v>
      </c>
      <c r="D39" s="30" t="s">
        <v>93</v>
      </c>
      <c r="E39" s="30" t="s">
        <v>198</v>
      </c>
      <c r="F39" s="30" t="s">
        <v>197</v>
      </c>
      <c r="G39" s="30"/>
      <c r="H39" s="30"/>
      <c r="I39" s="30" t="s">
        <v>109</v>
      </c>
    </row>
    <row r="40" spans="1:9" ht="30" x14ac:dyDescent="0.25">
      <c r="A40" s="30">
        <v>29</v>
      </c>
      <c r="B40" s="30" t="s">
        <v>180</v>
      </c>
      <c r="C40" s="30" t="s">
        <v>81</v>
      </c>
      <c r="D40" s="30" t="s">
        <v>96</v>
      </c>
      <c r="E40" s="30" t="s">
        <v>198</v>
      </c>
      <c r="F40" s="30" t="s">
        <v>197</v>
      </c>
      <c r="G40" s="30"/>
      <c r="H40" s="30"/>
      <c r="I40" s="30"/>
    </row>
    <row r="41" spans="1:9" ht="45" x14ac:dyDescent="0.25">
      <c r="A41" s="30">
        <v>30</v>
      </c>
      <c r="B41" s="30" t="s">
        <v>67</v>
      </c>
      <c r="C41" s="30" t="s">
        <v>88</v>
      </c>
      <c r="D41" s="30" t="s">
        <v>94</v>
      </c>
      <c r="E41" s="30" t="s">
        <v>166</v>
      </c>
      <c r="F41" s="30" t="s">
        <v>99</v>
      </c>
      <c r="G41" s="30"/>
      <c r="H41" s="30"/>
      <c r="I41" s="30" t="s">
        <v>120</v>
      </c>
    </row>
    <row r="42" spans="1:9" x14ac:dyDescent="0.25">
      <c r="A42" s="30">
        <v>31</v>
      </c>
      <c r="B42" s="29" t="s">
        <v>132</v>
      </c>
      <c r="C42" s="29" t="s">
        <v>175</v>
      </c>
      <c r="D42" s="29" t="s">
        <v>147</v>
      </c>
      <c r="E42" s="30" t="s">
        <v>166</v>
      </c>
      <c r="F42" s="30" t="s">
        <v>99</v>
      </c>
      <c r="G42" s="30"/>
      <c r="H42" s="30"/>
      <c r="I42" s="30"/>
    </row>
    <row r="43" spans="1:9" ht="30" x14ac:dyDescent="0.25">
      <c r="A43" s="30">
        <v>32</v>
      </c>
      <c r="B43" s="30" t="s">
        <v>64</v>
      </c>
      <c r="C43" s="30" t="s">
        <v>85</v>
      </c>
      <c r="D43" s="30" t="s">
        <v>93</v>
      </c>
      <c r="E43" s="30" t="s">
        <v>198</v>
      </c>
      <c r="F43" s="30" t="s">
        <v>197</v>
      </c>
      <c r="G43" s="30"/>
      <c r="H43" s="30" t="s">
        <v>106</v>
      </c>
      <c r="I43" s="30" t="s">
        <v>117</v>
      </c>
    </row>
    <row r="44" spans="1:9" ht="30" x14ac:dyDescent="0.25">
      <c r="A44" s="30">
        <v>33</v>
      </c>
      <c r="B44" s="29" t="s">
        <v>141</v>
      </c>
      <c r="C44" s="29" t="s">
        <v>174</v>
      </c>
      <c r="D44" s="29" t="s">
        <v>150</v>
      </c>
      <c r="E44" s="30" t="s">
        <v>172</v>
      </c>
      <c r="F44" s="30" t="s">
        <v>163</v>
      </c>
      <c r="G44" s="30"/>
      <c r="H44" s="30"/>
      <c r="I44" s="30"/>
    </row>
    <row r="45" spans="1:9" x14ac:dyDescent="0.25">
      <c r="A45" s="30">
        <v>34</v>
      </c>
      <c r="B45" s="29" t="s">
        <v>133</v>
      </c>
      <c r="C45" s="29" t="s">
        <v>175</v>
      </c>
      <c r="D45" s="29" t="s">
        <v>147</v>
      </c>
      <c r="E45" s="30" t="s">
        <v>167</v>
      </c>
      <c r="F45" s="30" t="s">
        <v>159</v>
      </c>
      <c r="G45" s="30"/>
      <c r="H45" s="30"/>
      <c r="I45" s="30"/>
    </row>
    <row r="46" spans="1:9" ht="30" x14ac:dyDescent="0.25">
      <c r="A46" s="30">
        <v>35</v>
      </c>
      <c r="B46" s="29" t="s">
        <v>139</v>
      </c>
      <c r="C46" s="29" t="s">
        <v>175</v>
      </c>
      <c r="D46" s="29" t="s">
        <v>149</v>
      </c>
      <c r="E46" s="30" t="s">
        <v>170</v>
      </c>
      <c r="F46" s="30" t="s">
        <v>197</v>
      </c>
      <c r="G46" s="30"/>
      <c r="H46" s="30"/>
      <c r="I46" s="30"/>
    </row>
    <row r="47" spans="1:9" ht="30" x14ac:dyDescent="0.25">
      <c r="A47" s="30">
        <v>36</v>
      </c>
      <c r="B47" s="29" t="s">
        <v>137</v>
      </c>
      <c r="C47" s="29" t="s">
        <v>175</v>
      </c>
      <c r="D47" s="29" t="s">
        <v>148</v>
      </c>
      <c r="E47" s="30" t="s">
        <v>171</v>
      </c>
      <c r="F47" s="30" t="s">
        <v>162</v>
      </c>
      <c r="G47" s="30"/>
      <c r="H47" s="30"/>
      <c r="I47" s="30"/>
    </row>
    <row r="48" spans="1:9" ht="30" x14ac:dyDescent="0.25">
      <c r="A48" s="30">
        <v>37</v>
      </c>
      <c r="B48" s="30" t="s">
        <v>60</v>
      </c>
      <c r="C48" s="30" t="s">
        <v>80</v>
      </c>
      <c r="D48" s="30" t="s">
        <v>98</v>
      </c>
      <c r="E48" s="30" t="s">
        <v>198</v>
      </c>
      <c r="F48" s="30" t="s">
        <v>197</v>
      </c>
      <c r="G48" s="30"/>
      <c r="H48" s="30" t="s">
        <v>105</v>
      </c>
      <c r="I48" s="30" t="s">
        <v>113</v>
      </c>
    </row>
    <row r="49" spans="1:9" x14ac:dyDescent="0.25">
      <c r="A49" s="30">
        <v>38</v>
      </c>
      <c r="B49" s="29" t="s">
        <v>134</v>
      </c>
      <c r="C49" s="29" t="s">
        <v>174</v>
      </c>
      <c r="D49" s="29" t="s">
        <v>147</v>
      </c>
      <c r="E49" s="30" t="s">
        <v>168</v>
      </c>
      <c r="F49" s="30" t="s">
        <v>160</v>
      </c>
      <c r="G49" s="30"/>
      <c r="H49" s="30"/>
      <c r="I49" s="30"/>
    </row>
    <row r="50" spans="1:9" ht="30" x14ac:dyDescent="0.25">
      <c r="A50" s="30">
        <v>39</v>
      </c>
      <c r="B50" s="30" t="s">
        <v>54</v>
      </c>
      <c r="C50" s="30" t="s">
        <v>76</v>
      </c>
      <c r="D50" s="30" t="s">
        <v>96</v>
      </c>
      <c r="E50" s="30" t="s">
        <v>198</v>
      </c>
      <c r="F50" s="30" t="s">
        <v>197</v>
      </c>
      <c r="G50" s="30"/>
      <c r="H50" s="30"/>
      <c r="I50" s="30" t="s">
        <v>110</v>
      </c>
    </row>
    <row r="51" spans="1:9" ht="45" x14ac:dyDescent="0.25">
      <c r="A51" s="30">
        <v>40</v>
      </c>
      <c r="B51" s="30" t="s">
        <v>68</v>
      </c>
      <c r="C51" s="30" t="s">
        <v>89</v>
      </c>
      <c r="D51" s="30" t="s">
        <v>94</v>
      </c>
      <c r="E51" s="30" t="s">
        <v>170</v>
      </c>
      <c r="F51" s="30" t="s">
        <v>197</v>
      </c>
      <c r="G51" s="30"/>
      <c r="H51" s="30"/>
      <c r="I51" s="30"/>
    </row>
    <row r="52" spans="1:9" ht="30" x14ac:dyDescent="0.25">
      <c r="A52" s="30">
        <v>41</v>
      </c>
      <c r="B52" s="29" t="s">
        <v>140</v>
      </c>
      <c r="C52" s="29" t="s">
        <v>144</v>
      </c>
      <c r="D52" s="29" t="s">
        <v>150</v>
      </c>
      <c r="E52" s="30" t="s">
        <v>172</v>
      </c>
      <c r="F52" s="30" t="s">
        <v>38</v>
      </c>
      <c r="G52" s="30"/>
      <c r="H52" s="30"/>
      <c r="I52" s="30"/>
    </row>
    <row r="53" spans="1:9" ht="30" x14ac:dyDescent="0.25">
      <c r="A53" s="30">
        <v>42</v>
      </c>
      <c r="B53" s="30" t="s">
        <v>57</v>
      </c>
      <c r="C53" s="30" t="s">
        <v>75</v>
      </c>
      <c r="D53" s="30" t="s">
        <v>95</v>
      </c>
      <c r="E53" s="30" t="s">
        <v>198</v>
      </c>
      <c r="F53" s="30" t="s">
        <v>197</v>
      </c>
      <c r="G53" s="30"/>
      <c r="H53" s="30" t="s">
        <v>103</v>
      </c>
      <c r="I53" s="30"/>
    </row>
    <row r="54" spans="1:9" s="41" customFormat="1" ht="30" x14ac:dyDescent="0.25">
      <c r="A54" s="30">
        <v>43</v>
      </c>
      <c r="B54" s="30" t="s">
        <v>177</v>
      </c>
      <c r="C54" s="30" t="s">
        <v>178</v>
      </c>
      <c r="D54" s="29" t="s">
        <v>96</v>
      </c>
      <c r="E54" s="30" t="s">
        <v>198</v>
      </c>
      <c r="F54" s="30" t="s">
        <v>197</v>
      </c>
      <c r="G54" s="29"/>
      <c r="H54" s="29"/>
      <c r="I54" s="29"/>
    </row>
    <row r="55" spans="1:9" ht="45" x14ac:dyDescent="0.25">
      <c r="A55" s="30">
        <v>44</v>
      </c>
      <c r="B55" s="30" t="s">
        <v>188</v>
      </c>
      <c r="C55" s="30" t="s">
        <v>189</v>
      </c>
      <c r="D55" s="30" t="s">
        <v>190</v>
      </c>
      <c r="E55" s="30" t="s">
        <v>169</v>
      </c>
      <c r="F55" s="30" t="s">
        <v>160</v>
      </c>
      <c r="G55" s="30"/>
      <c r="H55" s="30"/>
      <c r="I55" s="30"/>
    </row>
    <row r="56" spans="1:9" ht="30" x14ac:dyDescent="0.25">
      <c r="A56" s="30">
        <v>45</v>
      </c>
      <c r="B56" s="30" t="s">
        <v>201</v>
      </c>
      <c r="C56" s="30" t="s">
        <v>202</v>
      </c>
      <c r="D56" s="30" t="s">
        <v>94</v>
      </c>
      <c r="E56" s="30" t="s">
        <v>198</v>
      </c>
      <c r="F56" s="30" t="s">
        <v>197</v>
      </c>
      <c r="G56" s="30"/>
      <c r="H56" s="30"/>
      <c r="I56" s="30"/>
    </row>
    <row r="57" spans="1:9" ht="30" x14ac:dyDescent="0.25">
      <c r="A57" s="30">
        <v>46</v>
      </c>
      <c r="B57" s="30" t="s">
        <v>207</v>
      </c>
      <c r="C57" s="30" t="s">
        <v>208</v>
      </c>
      <c r="D57" s="30" t="s">
        <v>94</v>
      </c>
      <c r="E57" s="30" t="s">
        <v>198</v>
      </c>
      <c r="F57" s="30" t="s">
        <v>197</v>
      </c>
      <c r="G57" s="30"/>
      <c r="H57" s="30"/>
      <c r="I57" s="30"/>
    </row>
  </sheetData>
  <autoFilter ref="A11:I55"/>
  <sortState ref="B12:I63">
    <sortCondition ref="B12:B63"/>
  </sortState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zoomScale="145" zoomScaleNormal="14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6" sqref="A6:S6"/>
    </sheetView>
  </sheetViews>
  <sheetFormatPr baseColWidth="10" defaultRowHeight="12.75" x14ac:dyDescent="0.2"/>
  <cols>
    <col min="1" max="1" width="4.140625" style="15" bestFit="1" customWidth="1"/>
    <col min="2" max="2" width="13.5703125" style="15" customWidth="1"/>
    <col min="3" max="3" width="42.7109375" style="15" bestFit="1" customWidth="1"/>
    <col min="4" max="4" width="31.28515625" style="15" customWidth="1"/>
    <col min="5" max="5" width="36" style="15" bestFit="1" customWidth="1"/>
    <col min="6" max="6" width="12" style="15" customWidth="1"/>
    <col min="7" max="7" width="16.42578125" style="15" customWidth="1"/>
    <col min="8" max="8" width="17.140625" style="15" customWidth="1"/>
    <col min="9" max="9" width="20.28515625" style="15" customWidth="1"/>
    <col min="10" max="10" width="16.42578125" style="15" customWidth="1"/>
    <col min="11" max="11" width="14.28515625" style="15" customWidth="1"/>
    <col min="12" max="12" width="11.42578125" style="15"/>
    <col min="13" max="13" width="15" style="15" customWidth="1"/>
    <col min="14" max="14" width="14.28515625" style="15" customWidth="1"/>
    <col min="15" max="15" width="15.5703125" style="16" customWidth="1"/>
    <col min="16" max="16" width="13.140625" style="16" customWidth="1"/>
    <col min="17" max="17" width="12.5703125" style="16" customWidth="1"/>
    <col min="18" max="18" width="12.5703125" style="51" customWidth="1"/>
    <col min="19" max="19" width="14.140625" style="51" customWidth="1"/>
    <col min="20" max="20" width="13.7109375" style="51" customWidth="1"/>
    <col min="21" max="16384" width="11.42578125" style="15"/>
  </cols>
  <sheetData>
    <row r="1" spans="1:21" x14ac:dyDescent="0.2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1" x14ac:dyDescent="0.2">
      <c r="A2" s="61" t="s">
        <v>195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1" x14ac:dyDescent="0.2">
      <c r="A3" s="63" t="s">
        <v>124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1" x14ac:dyDescent="0.2">
      <c r="A4" s="61" t="s">
        <v>196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21" x14ac:dyDescent="0.2">
      <c r="A5" s="61" t="s">
        <v>125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21" x14ac:dyDescent="0.2">
      <c r="A6" s="61" t="s">
        <v>49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21" x14ac:dyDescent="0.2">
      <c r="A7" s="61" t="s">
        <v>209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21" x14ac:dyDescent="0.2">
      <c r="A8" s="61" t="s">
        <v>210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2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3"/>
      <c r="Q9" s="23"/>
      <c r="R9" s="52"/>
      <c r="S9" s="52"/>
    </row>
    <row r="10" spans="1:21" ht="13.5" thickBot="1" x14ac:dyDescent="0.25">
      <c r="A10" s="62" t="s">
        <v>16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21" ht="38.25" x14ac:dyDescent="0.2">
      <c r="A11" s="7" t="s">
        <v>17</v>
      </c>
      <c r="B11" s="8" t="s">
        <v>18</v>
      </c>
      <c r="C11" s="14" t="s">
        <v>19</v>
      </c>
      <c r="D11" s="8" t="s">
        <v>10</v>
      </c>
      <c r="E11" s="8" t="s">
        <v>11</v>
      </c>
      <c r="F11" s="14" t="s">
        <v>20</v>
      </c>
      <c r="G11" s="14" t="s">
        <v>21</v>
      </c>
      <c r="H11" s="14" t="s">
        <v>22</v>
      </c>
      <c r="I11" s="14" t="s">
        <v>31</v>
      </c>
      <c r="J11" s="14" t="s">
        <v>23</v>
      </c>
      <c r="K11" s="14" t="s">
        <v>24</v>
      </c>
      <c r="L11" s="14" t="s">
        <v>25</v>
      </c>
      <c r="M11" s="14" t="s">
        <v>26</v>
      </c>
      <c r="N11" s="14" t="s">
        <v>27</v>
      </c>
      <c r="O11" s="24" t="s">
        <v>28</v>
      </c>
      <c r="P11" s="24" t="s">
        <v>29</v>
      </c>
      <c r="Q11" s="24" t="s">
        <v>30</v>
      </c>
      <c r="R11" s="53" t="s">
        <v>154</v>
      </c>
      <c r="S11" s="53" t="s">
        <v>191</v>
      </c>
      <c r="T11" s="54"/>
    </row>
    <row r="12" spans="1:21" ht="19.5" customHeight="1" x14ac:dyDescent="0.2">
      <c r="A12" s="25">
        <v>1</v>
      </c>
      <c r="B12" s="17" t="s">
        <v>126</v>
      </c>
      <c r="C12" s="17" t="s">
        <v>57</v>
      </c>
      <c r="D12" s="26" t="s">
        <v>75</v>
      </c>
      <c r="E12" s="17" t="s">
        <v>95</v>
      </c>
      <c r="F12" s="17"/>
      <c r="G12" s="27">
        <v>4300</v>
      </c>
      <c r="H12" s="27">
        <v>0</v>
      </c>
      <c r="I12" s="27">
        <v>0</v>
      </c>
      <c r="J12" s="27">
        <v>0</v>
      </c>
      <c r="K12" s="27">
        <v>0</v>
      </c>
      <c r="L12" s="27">
        <v>250</v>
      </c>
      <c r="M12" s="27">
        <v>0</v>
      </c>
      <c r="N12" s="27">
        <v>0</v>
      </c>
      <c r="O12" s="21">
        <f>SUM(G12:N12)</f>
        <v>4550</v>
      </c>
      <c r="P12" s="21">
        <v>242.36</v>
      </c>
      <c r="Q12" s="21">
        <f>+O12-P12</f>
        <v>4307.6400000000003</v>
      </c>
      <c r="R12" s="21"/>
      <c r="S12" s="48"/>
      <c r="T12" s="36"/>
      <c r="U12" s="28"/>
    </row>
    <row r="13" spans="1:21" ht="21.75" customHeight="1" x14ac:dyDescent="0.2">
      <c r="A13" s="34">
        <v>2</v>
      </c>
      <c r="B13" s="17" t="s">
        <v>126</v>
      </c>
      <c r="C13" s="20" t="s">
        <v>140</v>
      </c>
      <c r="D13" s="29" t="s">
        <v>144</v>
      </c>
      <c r="E13" s="20" t="s">
        <v>150</v>
      </c>
      <c r="F13" s="20"/>
      <c r="G13" s="21">
        <v>4000</v>
      </c>
      <c r="H13" s="21">
        <v>0</v>
      </c>
      <c r="I13" s="21">
        <v>0</v>
      </c>
      <c r="J13" s="21"/>
      <c r="K13" s="21">
        <v>0</v>
      </c>
      <c r="L13" s="21">
        <v>250</v>
      </c>
      <c r="M13" s="21">
        <v>0</v>
      </c>
      <c r="N13" s="21">
        <v>0</v>
      </c>
      <c r="O13" s="21">
        <f>+G13+L13</f>
        <v>4250</v>
      </c>
      <c r="P13" s="21">
        <v>193.2</v>
      </c>
      <c r="Q13" s="21">
        <f>+O13-P13</f>
        <v>4056.8</v>
      </c>
      <c r="R13" s="21"/>
      <c r="S13" s="21"/>
      <c r="T13" s="35"/>
      <c r="U13" s="28"/>
    </row>
    <row r="14" spans="1:21" ht="89.25" x14ac:dyDescent="0.2">
      <c r="A14" s="25">
        <v>3</v>
      </c>
      <c r="B14" s="20" t="s">
        <v>127</v>
      </c>
      <c r="C14" s="20" t="s">
        <v>156</v>
      </c>
      <c r="D14" s="29" t="s">
        <v>192</v>
      </c>
      <c r="E14" s="20" t="s">
        <v>176</v>
      </c>
      <c r="F14" s="20"/>
      <c r="G14" s="21"/>
      <c r="H14" s="21">
        <v>12000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f>SUM(G14:N14)</f>
        <v>12000</v>
      </c>
      <c r="P14" s="21">
        <v>0</v>
      </c>
      <c r="Q14" s="21">
        <f>+O14-P14</f>
        <v>12000</v>
      </c>
      <c r="R14" s="21"/>
      <c r="S14" s="21"/>
      <c r="T14" s="35"/>
      <c r="U14" s="28"/>
    </row>
    <row r="15" spans="1:21" ht="53.25" x14ac:dyDescent="0.35">
      <c r="A15" s="25">
        <v>4</v>
      </c>
      <c r="B15" s="17" t="s">
        <v>126</v>
      </c>
      <c r="C15" s="17" t="s">
        <v>68</v>
      </c>
      <c r="D15" s="26" t="s">
        <v>89</v>
      </c>
      <c r="E15" s="17" t="s">
        <v>85</v>
      </c>
      <c r="F15" s="47"/>
      <c r="G15" s="21">
        <v>10500</v>
      </c>
      <c r="H15" s="21">
        <v>0</v>
      </c>
      <c r="I15" s="21"/>
      <c r="J15" s="21">
        <v>375</v>
      </c>
      <c r="K15" s="21">
        <v>0</v>
      </c>
      <c r="L15" s="21">
        <v>250</v>
      </c>
      <c r="M15" s="21">
        <v>0</v>
      </c>
      <c r="N15" s="21">
        <v>0</v>
      </c>
      <c r="O15" s="21">
        <f>SUM(G15:N15)</f>
        <v>11125</v>
      </c>
      <c r="P15" s="21">
        <v>1001.22</v>
      </c>
      <c r="Q15" s="21">
        <f>+O15-P15</f>
        <v>10123.780000000001</v>
      </c>
      <c r="R15" s="27"/>
      <c r="S15" s="27"/>
      <c r="T15" s="55"/>
      <c r="U15" s="28"/>
    </row>
    <row r="16" spans="1:21" x14ac:dyDescent="0.2">
      <c r="A16" s="34">
        <v>5</v>
      </c>
      <c r="B16" s="17" t="s">
        <v>126</v>
      </c>
      <c r="C16" s="17" t="s">
        <v>54</v>
      </c>
      <c r="D16" s="26" t="s">
        <v>76</v>
      </c>
      <c r="E16" s="17" t="s">
        <v>96</v>
      </c>
      <c r="F16" s="17"/>
      <c r="G16" s="27">
        <v>6900</v>
      </c>
      <c r="H16" s="27">
        <v>0</v>
      </c>
      <c r="I16" s="27">
        <v>0</v>
      </c>
      <c r="J16" s="27">
        <v>0</v>
      </c>
      <c r="K16" s="27">
        <v>0</v>
      </c>
      <c r="L16" s="27">
        <v>250</v>
      </c>
      <c r="M16" s="27">
        <v>0</v>
      </c>
      <c r="N16" s="27">
        <v>0</v>
      </c>
      <c r="O16" s="21">
        <f>SUM(G16:N16)</f>
        <v>7150</v>
      </c>
      <c r="P16" s="21">
        <v>594.51</v>
      </c>
      <c r="Q16" s="21">
        <f t="shared" ref="Q16:Q51" si="0">+O16-P16</f>
        <v>6555.49</v>
      </c>
      <c r="R16" s="21"/>
      <c r="S16" s="48"/>
      <c r="T16" s="36"/>
      <c r="U16" s="28"/>
    </row>
    <row r="17" spans="1:22" x14ac:dyDescent="0.2">
      <c r="A17" s="25">
        <v>6</v>
      </c>
      <c r="B17" s="17" t="s">
        <v>126</v>
      </c>
      <c r="C17" s="20" t="s">
        <v>134</v>
      </c>
      <c r="D17" s="29" t="s">
        <v>174</v>
      </c>
      <c r="E17" s="20" t="s">
        <v>147</v>
      </c>
      <c r="F17" s="20"/>
      <c r="G17" s="21">
        <v>4000</v>
      </c>
      <c r="H17" s="21">
        <v>0</v>
      </c>
      <c r="I17" s="21">
        <v>0</v>
      </c>
      <c r="J17" s="21"/>
      <c r="K17" s="21">
        <v>0</v>
      </c>
      <c r="L17" s="21">
        <v>250</v>
      </c>
      <c r="M17" s="21">
        <v>0</v>
      </c>
      <c r="N17" s="21">
        <v>0</v>
      </c>
      <c r="O17" s="21">
        <f>+G17+L17</f>
        <v>4250</v>
      </c>
      <c r="P17" s="21">
        <v>193.2</v>
      </c>
      <c r="Q17" s="21">
        <f t="shared" si="0"/>
        <v>4056.8</v>
      </c>
      <c r="R17" s="21"/>
      <c r="S17" s="21"/>
      <c r="T17" s="35"/>
      <c r="U17" s="28"/>
    </row>
    <row r="18" spans="1:22" x14ac:dyDescent="0.2">
      <c r="A18" s="25">
        <v>7</v>
      </c>
      <c r="B18" s="17" t="s">
        <v>126</v>
      </c>
      <c r="C18" s="17" t="s">
        <v>60</v>
      </c>
      <c r="D18" s="26" t="s">
        <v>80</v>
      </c>
      <c r="E18" s="17" t="s">
        <v>95</v>
      </c>
      <c r="F18" s="17"/>
      <c r="G18" s="27">
        <v>6500</v>
      </c>
      <c r="H18" s="27">
        <v>0</v>
      </c>
      <c r="I18" s="27">
        <v>0</v>
      </c>
      <c r="J18" s="27">
        <v>375</v>
      </c>
      <c r="K18" s="27">
        <v>0</v>
      </c>
      <c r="L18" s="27">
        <v>250</v>
      </c>
      <c r="M18" s="27">
        <v>0</v>
      </c>
      <c r="N18" s="27">
        <v>0</v>
      </c>
      <c r="O18" s="21">
        <f>SUM(G18:N18)</f>
        <v>7125</v>
      </c>
      <c r="P18" s="21">
        <v>591.67999999999995</v>
      </c>
      <c r="Q18" s="21">
        <f t="shared" si="0"/>
        <v>6533.32</v>
      </c>
      <c r="R18" s="21">
        <v>426</v>
      </c>
      <c r="S18" s="21"/>
      <c r="T18" s="35"/>
      <c r="U18" s="28"/>
    </row>
    <row r="19" spans="1:22" x14ac:dyDescent="0.2">
      <c r="A19" s="34">
        <v>8</v>
      </c>
      <c r="B19" s="17" t="s">
        <v>126</v>
      </c>
      <c r="C19" s="20" t="s">
        <v>137</v>
      </c>
      <c r="D19" s="29" t="s">
        <v>173</v>
      </c>
      <c r="E19" s="20" t="s">
        <v>148</v>
      </c>
      <c r="F19" s="20"/>
      <c r="G19" s="21">
        <v>3300</v>
      </c>
      <c r="H19" s="21">
        <v>0</v>
      </c>
      <c r="I19" s="21">
        <v>0</v>
      </c>
      <c r="J19" s="21"/>
      <c r="K19" s="21">
        <v>0</v>
      </c>
      <c r="L19" s="21">
        <v>250</v>
      </c>
      <c r="M19" s="21">
        <v>0</v>
      </c>
      <c r="N19" s="21">
        <v>0</v>
      </c>
      <c r="O19" s="21">
        <f>G19+L19</f>
        <v>3550</v>
      </c>
      <c r="P19" s="21">
        <v>159.38999999999999</v>
      </c>
      <c r="Q19" s="21">
        <f t="shared" si="0"/>
        <v>3390.61</v>
      </c>
      <c r="R19" s="21"/>
      <c r="S19" s="21"/>
      <c r="T19" s="35"/>
      <c r="U19" s="28"/>
    </row>
    <row r="20" spans="1:22" x14ac:dyDescent="0.2">
      <c r="A20" s="25">
        <v>9</v>
      </c>
      <c r="B20" s="17" t="s">
        <v>126</v>
      </c>
      <c r="C20" s="20" t="s">
        <v>139</v>
      </c>
      <c r="D20" s="29" t="s">
        <v>173</v>
      </c>
      <c r="E20" s="20" t="s">
        <v>149</v>
      </c>
      <c r="F20" s="20"/>
      <c r="G20" s="21">
        <v>3300</v>
      </c>
      <c r="H20" s="21">
        <v>0</v>
      </c>
      <c r="I20" s="21">
        <v>0</v>
      </c>
      <c r="J20" s="21"/>
      <c r="K20" s="21">
        <v>0</v>
      </c>
      <c r="L20" s="21">
        <v>250</v>
      </c>
      <c r="M20" s="21">
        <v>0</v>
      </c>
      <c r="N20" s="21">
        <v>0</v>
      </c>
      <c r="O20" s="21">
        <f>+G20+L20</f>
        <v>3550</v>
      </c>
      <c r="P20" s="21">
        <v>159.38999999999999</v>
      </c>
      <c r="Q20" s="21">
        <f t="shared" si="0"/>
        <v>3390.61</v>
      </c>
      <c r="R20" s="21"/>
      <c r="S20" s="21"/>
      <c r="T20" s="35"/>
      <c r="U20" s="28"/>
      <c r="V20" s="28"/>
    </row>
    <row r="21" spans="1:22" x14ac:dyDescent="0.2">
      <c r="A21" s="25">
        <v>10</v>
      </c>
      <c r="B21" s="17" t="s">
        <v>126</v>
      </c>
      <c r="C21" s="20" t="s">
        <v>133</v>
      </c>
      <c r="D21" s="29" t="s">
        <v>173</v>
      </c>
      <c r="E21" s="20" t="s">
        <v>147</v>
      </c>
      <c r="F21" s="20"/>
      <c r="G21" s="21">
        <v>3300</v>
      </c>
      <c r="H21" s="21">
        <v>0</v>
      </c>
      <c r="I21" s="21">
        <v>0</v>
      </c>
      <c r="J21" s="21"/>
      <c r="K21" s="21">
        <v>0</v>
      </c>
      <c r="L21" s="21">
        <v>250</v>
      </c>
      <c r="M21" s="21">
        <v>0</v>
      </c>
      <c r="N21" s="21">
        <v>0</v>
      </c>
      <c r="O21" s="21">
        <f>+G21+L21</f>
        <v>3550</v>
      </c>
      <c r="P21" s="21">
        <v>159.38999999999999</v>
      </c>
      <c r="Q21" s="21">
        <f t="shared" si="0"/>
        <v>3390.61</v>
      </c>
      <c r="R21" s="21"/>
      <c r="S21" s="21"/>
      <c r="T21" s="35"/>
      <c r="U21" s="28"/>
      <c r="V21" s="28"/>
    </row>
    <row r="22" spans="1:22" x14ac:dyDescent="0.2">
      <c r="A22" s="34">
        <v>11</v>
      </c>
      <c r="B22" s="17" t="s">
        <v>126</v>
      </c>
      <c r="C22" s="20" t="s">
        <v>141</v>
      </c>
      <c r="D22" s="29" t="s">
        <v>174</v>
      </c>
      <c r="E22" s="20" t="s">
        <v>150</v>
      </c>
      <c r="F22" s="20"/>
      <c r="G22" s="21">
        <v>4000</v>
      </c>
      <c r="H22" s="21">
        <v>0</v>
      </c>
      <c r="I22" s="21">
        <v>0</v>
      </c>
      <c r="J22" s="21"/>
      <c r="K22" s="21">
        <v>0</v>
      </c>
      <c r="L22" s="21">
        <v>250</v>
      </c>
      <c r="M22" s="21">
        <v>0</v>
      </c>
      <c r="N22" s="21">
        <v>0</v>
      </c>
      <c r="O22" s="21">
        <f>+G22+L22</f>
        <v>4250</v>
      </c>
      <c r="P22" s="21">
        <v>193.2</v>
      </c>
      <c r="Q22" s="21">
        <f t="shared" si="0"/>
        <v>4056.8</v>
      </c>
      <c r="R22" s="21"/>
      <c r="S22" s="21"/>
      <c r="T22" s="35"/>
      <c r="U22" s="28"/>
    </row>
    <row r="23" spans="1:22" x14ac:dyDescent="0.2">
      <c r="A23" s="25">
        <v>12</v>
      </c>
      <c r="B23" s="17" t="s">
        <v>126</v>
      </c>
      <c r="C23" s="17" t="s">
        <v>64</v>
      </c>
      <c r="D23" s="26" t="s">
        <v>85</v>
      </c>
      <c r="E23" s="17" t="s">
        <v>93</v>
      </c>
      <c r="F23" s="17"/>
      <c r="G23" s="27">
        <v>25000</v>
      </c>
      <c r="H23" s="27">
        <v>0</v>
      </c>
      <c r="I23" s="27">
        <v>0</v>
      </c>
      <c r="J23" s="27">
        <v>375</v>
      </c>
      <c r="K23" s="27">
        <v>0</v>
      </c>
      <c r="L23" s="27">
        <v>250</v>
      </c>
      <c r="M23" s="27">
        <v>0</v>
      </c>
      <c r="N23" s="27">
        <v>0</v>
      </c>
      <c r="O23" s="21">
        <f>SUM(G23:N23)</f>
        <v>25625</v>
      </c>
      <c r="P23" s="21">
        <v>2531.71</v>
      </c>
      <c r="Q23" s="21">
        <f t="shared" si="0"/>
        <v>23093.29</v>
      </c>
      <c r="R23" s="21">
        <v>90</v>
      </c>
      <c r="S23" s="21"/>
      <c r="T23" s="35"/>
      <c r="U23" s="28"/>
    </row>
    <row r="24" spans="1:22" x14ac:dyDescent="0.2">
      <c r="A24" s="25">
        <v>13</v>
      </c>
      <c r="B24" s="17" t="s">
        <v>126</v>
      </c>
      <c r="C24" s="20" t="s">
        <v>132</v>
      </c>
      <c r="D24" s="29" t="s">
        <v>173</v>
      </c>
      <c r="E24" s="20" t="s">
        <v>147</v>
      </c>
      <c r="F24" s="20"/>
      <c r="G24" s="21">
        <v>3300</v>
      </c>
      <c r="H24" s="21">
        <v>0</v>
      </c>
      <c r="I24" s="21">
        <v>0</v>
      </c>
      <c r="J24" s="21"/>
      <c r="K24" s="21">
        <v>0</v>
      </c>
      <c r="L24" s="21">
        <v>250</v>
      </c>
      <c r="M24" s="21">
        <v>0</v>
      </c>
      <c r="N24" s="21">
        <v>0</v>
      </c>
      <c r="O24" s="21">
        <f>+G24+L24</f>
        <v>3550</v>
      </c>
      <c r="P24" s="21">
        <v>159.38999999999999</v>
      </c>
      <c r="Q24" s="21">
        <f t="shared" si="0"/>
        <v>3390.61</v>
      </c>
      <c r="R24" s="21"/>
      <c r="S24" s="21"/>
      <c r="T24" s="35"/>
      <c r="U24" s="28"/>
    </row>
    <row r="25" spans="1:22" ht="51" x14ac:dyDescent="0.2">
      <c r="A25" s="34">
        <v>14</v>
      </c>
      <c r="B25" s="17" t="s">
        <v>126</v>
      </c>
      <c r="C25" s="17" t="s">
        <v>67</v>
      </c>
      <c r="D25" s="26" t="s">
        <v>88</v>
      </c>
      <c r="E25" s="17" t="s">
        <v>85</v>
      </c>
      <c r="F25" s="17"/>
      <c r="G25" s="27">
        <v>10500</v>
      </c>
      <c r="H25" s="27">
        <v>0</v>
      </c>
      <c r="I25" s="27">
        <v>0</v>
      </c>
      <c r="J25" s="27">
        <v>375</v>
      </c>
      <c r="K25" s="27">
        <v>0</v>
      </c>
      <c r="L25" s="27">
        <v>250</v>
      </c>
      <c r="M25" s="27">
        <v>0</v>
      </c>
      <c r="N25" s="27">
        <v>0</v>
      </c>
      <c r="O25" s="21">
        <f>SUM(G25:N25)</f>
        <v>11125</v>
      </c>
      <c r="P25" s="21">
        <v>1044.53</v>
      </c>
      <c r="Q25" s="21">
        <f t="shared" si="0"/>
        <v>10080.469999999999</v>
      </c>
      <c r="R25" s="21"/>
      <c r="S25" s="21"/>
      <c r="T25" s="35"/>
      <c r="U25" s="28"/>
    </row>
    <row r="26" spans="1:22" x14ac:dyDescent="0.2">
      <c r="A26" s="25">
        <v>15</v>
      </c>
      <c r="B26" s="17" t="s">
        <v>126</v>
      </c>
      <c r="C26" s="17" t="s">
        <v>180</v>
      </c>
      <c r="D26" s="26" t="s">
        <v>81</v>
      </c>
      <c r="E26" s="17" t="s">
        <v>96</v>
      </c>
      <c r="F26" s="17"/>
      <c r="G26" s="27">
        <v>6500</v>
      </c>
      <c r="H26" s="27">
        <v>0</v>
      </c>
      <c r="I26" s="27">
        <v>0</v>
      </c>
      <c r="J26" s="27">
        <v>0</v>
      </c>
      <c r="K26" s="27">
        <v>0</v>
      </c>
      <c r="L26" s="27">
        <v>96.72</v>
      </c>
      <c r="M26" s="27">
        <v>0</v>
      </c>
      <c r="N26" s="27">
        <v>0</v>
      </c>
      <c r="O26" s="21">
        <f>SUM(G26:N26)</f>
        <v>6596.72</v>
      </c>
      <c r="P26" s="21">
        <v>532.79</v>
      </c>
      <c r="Q26" s="21">
        <f t="shared" si="0"/>
        <v>6063.93</v>
      </c>
      <c r="R26" s="21"/>
      <c r="S26" s="21"/>
      <c r="T26" s="35"/>
      <c r="U26" s="28"/>
    </row>
    <row r="27" spans="1:22" x14ac:dyDescent="0.2">
      <c r="A27" s="25">
        <v>16</v>
      </c>
      <c r="B27" s="17" t="s">
        <v>126</v>
      </c>
      <c r="C27" s="17" t="s">
        <v>52</v>
      </c>
      <c r="D27" s="26" t="s">
        <v>74</v>
      </c>
      <c r="E27" s="17" t="s">
        <v>93</v>
      </c>
      <c r="F27" s="17"/>
      <c r="G27" s="27">
        <v>7300</v>
      </c>
      <c r="H27" s="27">
        <v>0</v>
      </c>
      <c r="I27" s="27">
        <v>0</v>
      </c>
      <c r="J27" s="27">
        <v>0</v>
      </c>
      <c r="K27" s="27">
        <v>0</v>
      </c>
      <c r="L27" s="27">
        <v>250</v>
      </c>
      <c r="M27" s="27">
        <v>0</v>
      </c>
      <c r="N27" s="27">
        <v>0</v>
      </c>
      <c r="O27" s="21">
        <f>SUM(G27:N27)</f>
        <v>7550</v>
      </c>
      <c r="P27" s="21">
        <v>491.8</v>
      </c>
      <c r="Q27" s="21">
        <f t="shared" si="0"/>
        <v>7058.2</v>
      </c>
      <c r="R27" s="21"/>
      <c r="S27" s="48"/>
      <c r="T27" s="36"/>
      <c r="U27" s="28"/>
    </row>
    <row r="28" spans="1:22" x14ac:dyDescent="0.2">
      <c r="A28" s="34">
        <v>17</v>
      </c>
      <c r="B28" s="17" t="s">
        <v>126</v>
      </c>
      <c r="C28" s="20" t="s">
        <v>129</v>
      </c>
      <c r="D28" s="29" t="s">
        <v>174</v>
      </c>
      <c r="E28" s="20" t="s">
        <v>146</v>
      </c>
      <c r="F28" s="20"/>
      <c r="G28" s="21">
        <v>4000</v>
      </c>
      <c r="H28" s="21">
        <v>0</v>
      </c>
      <c r="I28" s="21">
        <v>0</v>
      </c>
      <c r="J28" s="21">
        <v>375</v>
      </c>
      <c r="K28" s="21">
        <v>0</v>
      </c>
      <c r="L28" s="21">
        <v>250</v>
      </c>
      <c r="M28" s="21">
        <v>0</v>
      </c>
      <c r="N28" s="21">
        <v>0</v>
      </c>
      <c r="O28" s="21">
        <f>+G28+L28</f>
        <v>4250</v>
      </c>
      <c r="P28" s="21">
        <v>308.64</v>
      </c>
      <c r="Q28" s="21">
        <f t="shared" si="0"/>
        <v>3941.36</v>
      </c>
      <c r="R28" s="21"/>
      <c r="S28" s="21"/>
      <c r="T28" s="35"/>
      <c r="U28" s="28"/>
    </row>
    <row r="29" spans="1:22" ht="38.25" x14ac:dyDescent="0.2">
      <c r="A29" s="25">
        <v>18</v>
      </c>
      <c r="B29" s="17" t="s">
        <v>126</v>
      </c>
      <c r="C29" s="17" t="s">
        <v>59</v>
      </c>
      <c r="D29" s="26" t="s">
        <v>79</v>
      </c>
      <c r="E29" s="17" t="s">
        <v>97</v>
      </c>
      <c r="F29" s="17"/>
      <c r="G29" s="27">
        <v>6000</v>
      </c>
      <c r="H29" s="27">
        <v>0</v>
      </c>
      <c r="I29" s="27">
        <v>0</v>
      </c>
      <c r="J29" s="27">
        <v>0</v>
      </c>
      <c r="K29" s="27">
        <v>0</v>
      </c>
      <c r="L29" s="27">
        <v>250</v>
      </c>
      <c r="M29" s="27">
        <v>0</v>
      </c>
      <c r="N29" s="27">
        <v>0</v>
      </c>
      <c r="O29" s="21">
        <f>SUM(G29:N29)</f>
        <v>6250</v>
      </c>
      <c r="P29" s="21">
        <v>492.62</v>
      </c>
      <c r="Q29" s="21">
        <f t="shared" si="0"/>
        <v>5757.38</v>
      </c>
      <c r="R29" s="21">
        <v>210</v>
      </c>
      <c r="S29" s="49"/>
      <c r="T29" s="36"/>
      <c r="U29" s="28"/>
    </row>
    <row r="30" spans="1:22" x14ac:dyDescent="0.2">
      <c r="A30" s="25">
        <v>19</v>
      </c>
      <c r="B30" s="17" t="s">
        <v>126</v>
      </c>
      <c r="C30" s="20" t="s">
        <v>136</v>
      </c>
      <c r="D30" s="29" t="s">
        <v>174</v>
      </c>
      <c r="E30" s="20" t="s">
        <v>148</v>
      </c>
      <c r="F30" s="20"/>
      <c r="G30" s="21">
        <v>4000</v>
      </c>
      <c r="H30" s="21">
        <v>0</v>
      </c>
      <c r="I30" s="21">
        <v>0</v>
      </c>
      <c r="J30" s="21"/>
      <c r="K30" s="21">
        <v>0</v>
      </c>
      <c r="L30" s="21">
        <v>250</v>
      </c>
      <c r="M30" s="21">
        <v>0</v>
      </c>
      <c r="N30" s="21">
        <v>0</v>
      </c>
      <c r="O30" s="21">
        <f>+G30+L30</f>
        <v>4250</v>
      </c>
      <c r="P30" s="21">
        <v>193.2</v>
      </c>
      <c r="Q30" s="21">
        <f t="shared" si="0"/>
        <v>4056.8</v>
      </c>
      <c r="R30" s="21"/>
      <c r="S30" s="21"/>
      <c r="T30" s="35"/>
      <c r="U30" s="28"/>
    </row>
    <row r="31" spans="1:22" x14ac:dyDescent="0.2">
      <c r="A31" s="34">
        <v>20</v>
      </c>
      <c r="B31" s="17" t="s">
        <v>126</v>
      </c>
      <c r="C31" s="17" t="s">
        <v>187</v>
      </c>
      <c r="D31" s="26" t="s">
        <v>92</v>
      </c>
      <c r="E31" s="17" t="s">
        <v>94</v>
      </c>
      <c r="F31" s="17"/>
      <c r="G31" s="27">
        <v>4000</v>
      </c>
      <c r="H31" s="27">
        <v>0</v>
      </c>
      <c r="I31" s="27">
        <v>0</v>
      </c>
      <c r="J31" s="27">
        <v>0</v>
      </c>
      <c r="K31" s="27">
        <v>0</v>
      </c>
      <c r="L31" s="27">
        <v>250</v>
      </c>
      <c r="M31" s="27">
        <v>0</v>
      </c>
      <c r="N31" s="27"/>
      <c r="O31" s="21">
        <f t="shared" ref="O31:O34" si="1">SUM(G31:N31)</f>
        <v>4250</v>
      </c>
      <c r="P31" s="21">
        <v>193.2</v>
      </c>
      <c r="Q31" s="21">
        <f t="shared" si="0"/>
        <v>4056.8</v>
      </c>
      <c r="R31" s="21"/>
      <c r="S31" s="21"/>
      <c r="T31" s="35"/>
      <c r="U31" s="28"/>
    </row>
    <row r="32" spans="1:22" ht="25.5" x14ac:dyDescent="0.2">
      <c r="A32" s="25">
        <v>21</v>
      </c>
      <c r="B32" s="17" t="s">
        <v>126</v>
      </c>
      <c r="C32" s="17" t="s">
        <v>71</v>
      </c>
      <c r="D32" s="26" t="s">
        <v>185</v>
      </c>
      <c r="E32" s="17" t="s">
        <v>186</v>
      </c>
      <c r="F32" s="17"/>
      <c r="G32" s="27">
        <v>6500</v>
      </c>
      <c r="H32" s="27">
        <v>0</v>
      </c>
      <c r="I32" s="27">
        <v>0</v>
      </c>
      <c r="J32" s="27">
        <v>0</v>
      </c>
      <c r="K32" s="27">
        <v>0</v>
      </c>
      <c r="L32" s="27">
        <v>250</v>
      </c>
      <c r="M32" s="27">
        <v>0</v>
      </c>
      <c r="N32" s="27">
        <v>0</v>
      </c>
      <c r="O32" s="21">
        <f t="shared" si="1"/>
        <v>6750</v>
      </c>
      <c r="P32" s="21">
        <v>549.22</v>
      </c>
      <c r="Q32" s="21">
        <f t="shared" si="0"/>
        <v>6200.78</v>
      </c>
      <c r="R32" s="21"/>
      <c r="S32" s="21"/>
      <c r="T32" s="35"/>
      <c r="U32" s="28"/>
    </row>
    <row r="33" spans="1:21" ht="51" x14ac:dyDescent="0.2">
      <c r="A33" s="25">
        <v>22</v>
      </c>
      <c r="B33" s="17" t="s">
        <v>126</v>
      </c>
      <c r="C33" s="17" t="s">
        <v>69</v>
      </c>
      <c r="D33" s="26" t="s">
        <v>90</v>
      </c>
      <c r="E33" s="17" t="s">
        <v>85</v>
      </c>
      <c r="F33" s="17"/>
      <c r="G33" s="27">
        <v>10500</v>
      </c>
      <c r="H33" s="27">
        <v>0</v>
      </c>
      <c r="I33" s="27">
        <v>0</v>
      </c>
      <c r="J33" s="27">
        <v>375</v>
      </c>
      <c r="K33" s="27">
        <v>0</v>
      </c>
      <c r="L33" s="27">
        <v>250</v>
      </c>
      <c r="M33" s="27">
        <v>0</v>
      </c>
      <c r="N33" s="27">
        <v>0</v>
      </c>
      <c r="O33" s="21">
        <f t="shared" si="1"/>
        <v>11125</v>
      </c>
      <c r="P33" s="21">
        <v>1044.53</v>
      </c>
      <c r="Q33" s="21">
        <f t="shared" si="0"/>
        <v>10080.469999999999</v>
      </c>
      <c r="R33" s="21"/>
      <c r="S33" s="21"/>
      <c r="T33" s="35"/>
      <c r="U33" s="28"/>
    </row>
    <row r="34" spans="1:21" x14ac:dyDescent="0.2">
      <c r="A34" s="34">
        <v>23</v>
      </c>
      <c r="B34" s="17" t="s">
        <v>126</v>
      </c>
      <c r="C34" s="17" t="s">
        <v>61</v>
      </c>
      <c r="D34" s="26" t="s">
        <v>151</v>
      </c>
      <c r="E34" s="17" t="s">
        <v>96</v>
      </c>
      <c r="F34" s="17"/>
      <c r="G34" s="27">
        <v>15000</v>
      </c>
      <c r="H34" s="19">
        <v>0</v>
      </c>
      <c r="I34" s="27">
        <v>0</v>
      </c>
      <c r="J34" s="27">
        <v>375</v>
      </c>
      <c r="K34" s="19">
        <v>0</v>
      </c>
      <c r="L34" s="27">
        <v>250</v>
      </c>
      <c r="M34" s="27">
        <v>0</v>
      </c>
      <c r="N34" s="27">
        <v>0</v>
      </c>
      <c r="O34" s="21">
        <f t="shared" si="1"/>
        <v>15625</v>
      </c>
      <c r="P34" s="21">
        <v>1660.29</v>
      </c>
      <c r="Q34" s="21">
        <f t="shared" si="0"/>
        <v>13964.71</v>
      </c>
      <c r="R34" s="21"/>
      <c r="S34" s="21"/>
      <c r="T34" s="35"/>
      <c r="U34" s="28"/>
    </row>
    <row r="35" spans="1:21" x14ac:dyDescent="0.2">
      <c r="A35" s="25">
        <v>24</v>
      </c>
      <c r="B35" s="17" t="s">
        <v>126</v>
      </c>
      <c r="C35" s="20" t="s">
        <v>142</v>
      </c>
      <c r="D35" s="29" t="s">
        <v>173</v>
      </c>
      <c r="E35" s="20" t="s">
        <v>150</v>
      </c>
      <c r="F35" s="20"/>
      <c r="G35" s="21">
        <v>3300</v>
      </c>
      <c r="H35" s="21">
        <v>0</v>
      </c>
      <c r="I35" s="21">
        <v>0</v>
      </c>
      <c r="J35" s="21"/>
      <c r="K35" s="21">
        <v>0</v>
      </c>
      <c r="L35" s="21">
        <v>250</v>
      </c>
      <c r="M35" s="21">
        <v>0</v>
      </c>
      <c r="N35" s="21">
        <v>0</v>
      </c>
      <c r="O35" s="21">
        <f>+G35+L35</f>
        <v>3550</v>
      </c>
      <c r="P35" s="21">
        <v>159.38999999999999</v>
      </c>
      <c r="Q35" s="21">
        <f t="shared" si="0"/>
        <v>3390.61</v>
      </c>
      <c r="R35" s="21"/>
      <c r="S35" s="21"/>
      <c r="T35" s="35"/>
      <c r="U35" s="28"/>
    </row>
    <row r="36" spans="1:21" x14ac:dyDescent="0.2">
      <c r="A36" s="25">
        <v>25</v>
      </c>
      <c r="B36" s="17" t="s">
        <v>126</v>
      </c>
      <c r="C36" s="17" t="s">
        <v>58</v>
      </c>
      <c r="D36" s="26" t="s">
        <v>75</v>
      </c>
      <c r="E36" s="17" t="s">
        <v>95</v>
      </c>
      <c r="F36" s="17"/>
      <c r="G36" s="27">
        <v>3500</v>
      </c>
      <c r="H36" s="27">
        <v>0</v>
      </c>
      <c r="I36" s="27">
        <v>0</v>
      </c>
      <c r="J36" s="27">
        <v>0</v>
      </c>
      <c r="K36" s="27">
        <v>0</v>
      </c>
      <c r="L36" s="27">
        <v>250</v>
      </c>
      <c r="M36" s="27">
        <v>0</v>
      </c>
      <c r="N36" s="27">
        <v>0</v>
      </c>
      <c r="O36" s="21">
        <f t="shared" ref="O36:O42" si="2">SUM(G36:N36)</f>
        <v>3750</v>
      </c>
      <c r="P36" s="21">
        <v>169.05</v>
      </c>
      <c r="Q36" s="21">
        <f t="shared" si="0"/>
        <v>3580.95</v>
      </c>
      <c r="R36" s="21"/>
      <c r="S36" s="48"/>
      <c r="T36" s="36"/>
      <c r="U36" s="28"/>
    </row>
    <row r="37" spans="1:21" s="16" customFormat="1" x14ac:dyDescent="0.2">
      <c r="A37" s="34">
        <v>26</v>
      </c>
      <c r="B37" s="17" t="s">
        <v>126</v>
      </c>
      <c r="C37" s="17" t="s">
        <v>63</v>
      </c>
      <c r="D37" s="26" t="s">
        <v>84</v>
      </c>
      <c r="E37" s="17" t="s">
        <v>94</v>
      </c>
      <c r="F37" s="17"/>
      <c r="G37" s="27">
        <v>6500</v>
      </c>
      <c r="H37" s="27">
        <v>0</v>
      </c>
      <c r="I37" s="27">
        <v>0</v>
      </c>
      <c r="J37" s="27">
        <v>0</v>
      </c>
      <c r="K37" s="27">
        <v>0</v>
      </c>
      <c r="L37" s="27">
        <v>250</v>
      </c>
      <c r="M37" s="27">
        <v>0</v>
      </c>
      <c r="N37" s="27">
        <v>0</v>
      </c>
      <c r="O37" s="21">
        <f t="shared" si="2"/>
        <v>6750</v>
      </c>
      <c r="P37" s="21">
        <v>2174.2200000000003</v>
      </c>
      <c r="Q37" s="21">
        <f t="shared" si="0"/>
        <v>4575.78</v>
      </c>
      <c r="R37" s="21"/>
      <c r="S37" s="21"/>
      <c r="T37" s="35"/>
      <c r="U37" s="28"/>
    </row>
    <row r="38" spans="1:21" s="16" customFormat="1" x14ac:dyDescent="0.2">
      <c r="A38" s="25">
        <v>27</v>
      </c>
      <c r="B38" s="17" t="s">
        <v>126</v>
      </c>
      <c r="C38" s="17" t="s">
        <v>152</v>
      </c>
      <c r="D38" s="26" t="s">
        <v>82</v>
      </c>
      <c r="E38" s="17" t="s">
        <v>153</v>
      </c>
      <c r="F38" s="17"/>
      <c r="G38" s="27">
        <v>6500</v>
      </c>
      <c r="H38" s="27">
        <v>0</v>
      </c>
      <c r="I38" s="27">
        <v>0</v>
      </c>
      <c r="J38" s="27">
        <v>0</v>
      </c>
      <c r="K38" s="27">
        <v>0</v>
      </c>
      <c r="L38" s="27">
        <v>250</v>
      </c>
      <c r="M38" s="27">
        <v>0</v>
      </c>
      <c r="N38" s="27">
        <v>0</v>
      </c>
      <c r="O38" s="21">
        <f t="shared" si="2"/>
        <v>6750</v>
      </c>
      <c r="P38" s="21">
        <v>610.99</v>
      </c>
      <c r="Q38" s="21">
        <f>+O38-P38</f>
        <v>6139.01</v>
      </c>
      <c r="R38" s="21"/>
      <c r="S38" s="21"/>
      <c r="T38" s="35"/>
      <c r="U38" s="28"/>
    </row>
    <row r="39" spans="1:21" x14ac:dyDescent="0.2">
      <c r="A39" s="25">
        <v>28</v>
      </c>
      <c r="B39" s="17" t="s">
        <v>126</v>
      </c>
      <c r="C39" s="39" t="s">
        <v>177</v>
      </c>
      <c r="D39" s="39" t="s">
        <v>178</v>
      </c>
      <c r="E39" s="37" t="s">
        <v>96</v>
      </c>
      <c r="F39" s="40"/>
      <c r="G39" s="27">
        <v>6500</v>
      </c>
      <c r="H39" s="37">
        <v>0</v>
      </c>
      <c r="I39" s="37">
        <v>0</v>
      </c>
      <c r="J39" s="37">
        <v>0</v>
      </c>
      <c r="K39" s="37">
        <v>0</v>
      </c>
      <c r="L39" s="37">
        <v>250</v>
      </c>
      <c r="M39" s="37">
        <v>0</v>
      </c>
      <c r="N39" s="37">
        <v>0</v>
      </c>
      <c r="O39" s="38">
        <f>G39+L39</f>
        <v>6750</v>
      </c>
      <c r="P39" s="38">
        <v>610.99</v>
      </c>
      <c r="Q39" s="38">
        <f>+O39-P39</f>
        <v>6139.01</v>
      </c>
      <c r="R39" s="21">
        <v>433</v>
      </c>
      <c r="S39" s="21"/>
      <c r="T39" s="35"/>
      <c r="U39" s="28"/>
    </row>
    <row r="40" spans="1:21" s="16" customFormat="1" x14ac:dyDescent="0.2">
      <c r="A40" s="34">
        <v>29</v>
      </c>
      <c r="B40" s="17" t="s">
        <v>126</v>
      </c>
      <c r="C40" s="17" t="s">
        <v>53</v>
      </c>
      <c r="D40" s="26" t="s">
        <v>75</v>
      </c>
      <c r="E40" s="17" t="s">
        <v>95</v>
      </c>
      <c r="F40" s="17"/>
      <c r="G40" s="27">
        <v>3500</v>
      </c>
      <c r="H40" s="27">
        <v>0</v>
      </c>
      <c r="I40" s="27">
        <v>0</v>
      </c>
      <c r="J40" s="27">
        <v>0</v>
      </c>
      <c r="K40" s="27">
        <v>0</v>
      </c>
      <c r="L40" s="27">
        <v>250</v>
      </c>
      <c r="M40" s="27">
        <v>0</v>
      </c>
      <c r="N40" s="27">
        <v>0</v>
      </c>
      <c r="O40" s="21">
        <f t="shared" si="2"/>
        <v>3750</v>
      </c>
      <c r="P40" s="21">
        <v>169.05</v>
      </c>
      <c r="Q40" s="21">
        <f t="shared" si="0"/>
        <v>3580.95</v>
      </c>
      <c r="R40" s="21"/>
      <c r="S40" s="48"/>
      <c r="T40" s="36"/>
      <c r="U40" s="28"/>
    </row>
    <row r="41" spans="1:21" s="16" customFormat="1" x14ac:dyDescent="0.2">
      <c r="A41" s="25">
        <v>30</v>
      </c>
      <c r="B41" s="17" t="s">
        <v>126</v>
      </c>
      <c r="C41" s="17" t="s">
        <v>50</v>
      </c>
      <c r="D41" s="26" t="s">
        <v>72</v>
      </c>
      <c r="E41" s="17" t="s">
        <v>93</v>
      </c>
      <c r="F41" s="17"/>
      <c r="G41" s="27">
        <v>35000</v>
      </c>
      <c r="H41" s="27">
        <v>0</v>
      </c>
      <c r="I41" s="27">
        <v>0</v>
      </c>
      <c r="J41" s="27">
        <v>375</v>
      </c>
      <c r="K41" s="27">
        <v>0</v>
      </c>
      <c r="L41" s="27">
        <v>250</v>
      </c>
      <c r="M41" s="27">
        <v>0</v>
      </c>
      <c r="N41" s="27">
        <v>0</v>
      </c>
      <c r="O41" s="21">
        <f t="shared" si="2"/>
        <v>35625</v>
      </c>
      <c r="P41" s="21">
        <v>3971.96</v>
      </c>
      <c r="Q41" s="21">
        <f t="shared" si="0"/>
        <v>31653.040000000001</v>
      </c>
      <c r="R41" s="50"/>
      <c r="S41" s="49"/>
      <c r="T41" s="36"/>
      <c r="U41" s="28"/>
    </row>
    <row r="42" spans="1:21" s="16" customFormat="1" ht="51" x14ac:dyDescent="0.2">
      <c r="A42" s="25">
        <v>31</v>
      </c>
      <c r="B42" s="17" t="s">
        <v>126</v>
      </c>
      <c r="C42" s="17" t="s">
        <v>70</v>
      </c>
      <c r="D42" s="26" t="s">
        <v>91</v>
      </c>
      <c r="E42" s="17" t="s">
        <v>85</v>
      </c>
      <c r="F42" s="17"/>
      <c r="G42" s="27">
        <v>10500</v>
      </c>
      <c r="H42" s="27">
        <v>0</v>
      </c>
      <c r="I42" s="27">
        <v>0</v>
      </c>
      <c r="J42" s="27">
        <v>375</v>
      </c>
      <c r="K42" s="27">
        <v>0</v>
      </c>
      <c r="L42" s="27">
        <v>250</v>
      </c>
      <c r="M42" s="27">
        <v>0</v>
      </c>
      <c r="N42" s="27">
        <v>0</v>
      </c>
      <c r="O42" s="21">
        <f t="shared" si="2"/>
        <v>11125</v>
      </c>
      <c r="P42" s="21">
        <v>1044.53</v>
      </c>
      <c r="Q42" s="21">
        <f t="shared" si="0"/>
        <v>10080.469999999999</v>
      </c>
      <c r="R42" s="21"/>
      <c r="S42" s="21"/>
      <c r="T42" s="35"/>
      <c r="U42" s="28"/>
    </row>
    <row r="43" spans="1:21" s="16" customFormat="1" x14ac:dyDescent="0.2">
      <c r="A43" s="34">
        <v>32</v>
      </c>
      <c r="B43" s="17" t="s">
        <v>126</v>
      </c>
      <c r="C43" s="20" t="s">
        <v>135</v>
      </c>
      <c r="D43" s="29" t="s">
        <v>145</v>
      </c>
      <c r="E43" s="20" t="s">
        <v>148</v>
      </c>
      <c r="F43" s="20"/>
      <c r="G43" s="21">
        <v>4000</v>
      </c>
      <c r="H43" s="21">
        <v>0</v>
      </c>
      <c r="I43" s="21">
        <v>0</v>
      </c>
      <c r="J43" s="21"/>
      <c r="K43" s="21">
        <v>0</v>
      </c>
      <c r="L43" s="21">
        <v>250</v>
      </c>
      <c r="M43" s="21">
        <v>0</v>
      </c>
      <c r="N43" s="21">
        <v>0</v>
      </c>
      <c r="O43" s="21">
        <f>+G43+L43</f>
        <v>4250</v>
      </c>
      <c r="P43" s="21">
        <v>193.2</v>
      </c>
      <c r="Q43" s="21">
        <f t="shared" si="0"/>
        <v>4056.8</v>
      </c>
      <c r="R43" s="21"/>
      <c r="S43" s="21"/>
      <c r="T43" s="35"/>
      <c r="U43" s="28"/>
    </row>
    <row r="44" spans="1:21" s="16" customFormat="1" x14ac:dyDescent="0.2">
      <c r="A44" s="25">
        <v>33</v>
      </c>
      <c r="B44" s="17" t="s">
        <v>126</v>
      </c>
      <c r="C44" s="20" t="s">
        <v>128</v>
      </c>
      <c r="D44" s="29" t="s">
        <v>173</v>
      </c>
      <c r="E44" s="20" t="s">
        <v>146</v>
      </c>
      <c r="F44" s="20"/>
      <c r="G44" s="21">
        <v>3300</v>
      </c>
      <c r="H44" s="21">
        <v>0</v>
      </c>
      <c r="I44" s="21">
        <v>0</v>
      </c>
      <c r="J44" s="21"/>
      <c r="K44" s="21">
        <v>0</v>
      </c>
      <c r="L44" s="21">
        <v>250</v>
      </c>
      <c r="M44" s="21">
        <v>0</v>
      </c>
      <c r="N44" s="21">
        <v>0</v>
      </c>
      <c r="O44" s="21">
        <f>G44+L44</f>
        <v>3550</v>
      </c>
      <c r="P44" s="21">
        <v>159.38999999999999</v>
      </c>
      <c r="Q44" s="21">
        <f t="shared" si="0"/>
        <v>3390.61</v>
      </c>
      <c r="R44" s="21"/>
      <c r="S44" s="21"/>
      <c r="T44" s="35"/>
      <c r="U44" s="28"/>
    </row>
    <row r="45" spans="1:21" s="16" customFormat="1" x14ac:dyDescent="0.2">
      <c r="A45" s="25">
        <v>34</v>
      </c>
      <c r="B45" s="17" t="s">
        <v>126</v>
      </c>
      <c r="C45" s="17" t="s">
        <v>155</v>
      </c>
      <c r="D45" s="26" t="s">
        <v>75</v>
      </c>
      <c r="E45" s="17" t="s">
        <v>157</v>
      </c>
      <c r="F45" s="17"/>
      <c r="G45" s="27">
        <v>3500</v>
      </c>
      <c r="H45" s="27">
        <v>0</v>
      </c>
      <c r="I45" s="27">
        <v>0</v>
      </c>
      <c r="J45" s="27">
        <v>0</v>
      </c>
      <c r="K45" s="27">
        <v>0</v>
      </c>
      <c r="L45" s="27">
        <v>250</v>
      </c>
      <c r="M45" s="27">
        <v>0</v>
      </c>
      <c r="N45" s="27">
        <v>0</v>
      </c>
      <c r="O45" s="21">
        <f>SUM(G45:N45)</f>
        <v>3750</v>
      </c>
      <c r="P45" s="21">
        <v>169.05</v>
      </c>
      <c r="Q45" s="21">
        <f t="shared" si="0"/>
        <v>3580.95</v>
      </c>
      <c r="R45" s="21"/>
      <c r="S45" s="21"/>
      <c r="T45" s="35"/>
      <c r="U45" s="28"/>
    </row>
    <row r="46" spans="1:21" s="16" customFormat="1" x14ac:dyDescent="0.2">
      <c r="A46" s="34">
        <v>35</v>
      </c>
      <c r="B46" s="17" t="s">
        <v>126</v>
      </c>
      <c r="C46" s="17" t="s">
        <v>65</v>
      </c>
      <c r="D46" s="26" t="s">
        <v>86</v>
      </c>
      <c r="E46" s="17" t="s">
        <v>94</v>
      </c>
      <c r="F46" s="17"/>
      <c r="G46" s="27">
        <v>5500</v>
      </c>
      <c r="H46" s="27">
        <v>0</v>
      </c>
      <c r="I46" s="27">
        <v>0</v>
      </c>
      <c r="J46" s="27">
        <v>0</v>
      </c>
      <c r="K46" s="27">
        <v>0</v>
      </c>
      <c r="L46" s="27">
        <v>250</v>
      </c>
      <c r="M46" s="27">
        <v>0</v>
      </c>
      <c r="N46" s="27">
        <v>0</v>
      </c>
      <c r="O46" s="21">
        <f>SUM(G46:N46)</f>
        <v>5750</v>
      </c>
      <c r="P46" s="21">
        <v>362.09</v>
      </c>
      <c r="Q46" s="21">
        <f t="shared" si="0"/>
        <v>5387.91</v>
      </c>
      <c r="R46" s="21"/>
      <c r="S46" s="21"/>
      <c r="T46" s="35"/>
      <c r="U46" s="28"/>
    </row>
    <row r="47" spans="1:21" s="16" customFormat="1" x14ac:dyDescent="0.2">
      <c r="A47" s="25">
        <v>36</v>
      </c>
      <c r="B47" s="17" t="s">
        <v>126</v>
      </c>
      <c r="C47" s="17" t="s">
        <v>182</v>
      </c>
      <c r="D47" s="26" t="s">
        <v>77</v>
      </c>
      <c r="E47" s="17" t="s">
        <v>95</v>
      </c>
      <c r="F47" s="17"/>
      <c r="G47" s="27">
        <v>6500</v>
      </c>
      <c r="H47" s="27">
        <v>0</v>
      </c>
      <c r="I47" s="27">
        <v>0</v>
      </c>
      <c r="J47" s="27">
        <v>0</v>
      </c>
      <c r="K47" s="27">
        <v>0</v>
      </c>
      <c r="L47" s="27">
        <v>250</v>
      </c>
      <c r="M47" s="27">
        <v>0</v>
      </c>
      <c r="N47" s="27">
        <v>0</v>
      </c>
      <c r="O47" s="21">
        <f>SUM(G47:N47)</f>
        <v>6750</v>
      </c>
      <c r="P47" s="21">
        <v>532.79</v>
      </c>
      <c r="Q47" s="21">
        <f t="shared" si="0"/>
        <v>6217.21</v>
      </c>
      <c r="R47" s="21"/>
      <c r="S47" s="48"/>
      <c r="T47" s="36"/>
      <c r="U47" s="28"/>
    </row>
    <row r="48" spans="1:21" s="16" customFormat="1" x14ac:dyDescent="0.2">
      <c r="A48" s="25">
        <v>37</v>
      </c>
      <c r="B48" s="17" t="s">
        <v>126</v>
      </c>
      <c r="C48" s="17" t="s">
        <v>56</v>
      </c>
      <c r="D48" s="26" t="s">
        <v>75</v>
      </c>
      <c r="E48" s="17" t="s">
        <v>95</v>
      </c>
      <c r="F48" s="17"/>
      <c r="G48" s="27">
        <v>3500</v>
      </c>
      <c r="H48" s="27">
        <v>0</v>
      </c>
      <c r="I48" s="27">
        <v>0</v>
      </c>
      <c r="J48" s="27">
        <v>0</v>
      </c>
      <c r="K48" s="27">
        <v>0</v>
      </c>
      <c r="L48" s="27">
        <v>250</v>
      </c>
      <c r="M48" s="27">
        <v>0</v>
      </c>
      <c r="N48" s="27">
        <v>0</v>
      </c>
      <c r="O48" s="21">
        <f>SUM(G48:N48)</f>
        <v>3750</v>
      </c>
      <c r="P48" s="21">
        <v>169.05</v>
      </c>
      <c r="Q48" s="21">
        <f t="shared" si="0"/>
        <v>3580.95</v>
      </c>
      <c r="R48" s="21"/>
      <c r="S48" s="48"/>
      <c r="T48" s="36"/>
      <c r="U48" s="28"/>
    </row>
    <row r="49" spans="1:21" s="16" customFormat="1" x14ac:dyDescent="0.2">
      <c r="A49" s="34">
        <v>38</v>
      </c>
      <c r="B49" s="17" t="s">
        <v>126</v>
      </c>
      <c r="C49" s="20" t="s">
        <v>130</v>
      </c>
      <c r="D49" s="29" t="s">
        <v>144</v>
      </c>
      <c r="E49" s="20" t="s">
        <v>146</v>
      </c>
      <c r="F49" s="20"/>
      <c r="G49" s="21">
        <v>4000</v>
      </c>
      <c r="H49" s="21">
        <v>0</v>
      </c>
      <c r="I49" s="21">
        <v>0</v>
      </c>
      <c r="J49" s="21"/>
      <c r="K49" s="21">
        <v>0</v>
      </c>
      <c r="L49" s="21">
        <v>250</v>
      </c>
      <c r="M49" s="21">
        <v>0</v>
      </c>
      <c r="N49" s="21">
        <v>0</v>
      </c>
      <c r="O49" s="21">
        <f>+G49+L49</f>
        <v>4250</v>
      </c>
      <c r="P49" s="21"/>
      <c r="Q49" s="21">
        <f t="shared" si="0"/>
        <v>4250</v>
      </c>
      <c r="R49" s="21"/>
      <c r="S49" s="21"/>
      <c r="T49" s="35"/>
      <c r="U49" s="28"/>
    </row>
    <row r="50" spans="1:21" s="16" customFormat="1" x14ac:dyDescent="0.2">
      <c r="A50" s="25">
        <v>39</v>
      </c>
      <c r="B50" s="17" t="s">
        <v>126</v>
      </c>
      <c r="C50" s="17" t="s">
        <v>55</v>
      </c>
      <c r="D50" s="26" t="s">
        <v>78</v>
      </c>
      <c r="E50" s="17" t="s">
        <v>95</v>
      </c>
      <c r="F50" s="17"/>
      <c r="G50" s="27">
        <v>6900</v>
      </c>
      <c r="H50" s="27">
        <v>0</v>
      </c>
      <c r="I50" s="27">
        <v>0</v>
      </c>
      <c r="J50" s="27">
        <v>0</v>
      </c>
      <c r="K50" s="27">
        <v>0</v>
      </c>
      <c r="L50" s="27">
        <v>250</v>
      </c>
      <c r="M50" s="27">
        <v>0</v>
      </c>
      <c r="N50" s="27">
        <v>0</v>
      </c>
      <c r="O50" s="21">
        <f>SUM(G50:N50)</f>
        <v>7150</v>
      </c>
      <c r="P50" s="21">
        <v>594.51</v>
      </c>
      <c r="Q50" s="21">
        <f t="shared" si="0"/>
        <v>6555.49</v>
      </c>
      <c r="R50" s="21"/>
      <c r="S50" s="48"/>
      <c r="T50" s="36"/>
      <c r="U50" s="28"/>
    </row>
    <row r="51" spans="1:21" s="16" customFormat="1" x14ac:dyDescent="0.2">
      <c r="A51" s="25">
        <v>40</v>
      </c>
      <c r="B51" s="17" t="s">
        <v>126</v>
      </c>
      <c r="C51" s="20" t="s">
        <v>138</v>
      </c>
      <c r="D51" s="29" t="s">
        <v>174</v>
      </c>
      <c r="E51" s="20" t="s">
        <v>149</v>
      </c>
      <c r="F51" s="20"/>
      <c r="G51" s="21">
        <v>4000</v>
      </c>
      <c r="H51" s="21">
        <v>0</v>
      </c>
      <c r="I51" s="21">
        <v>0</v>
      </c>
      <c r="J51" s="21"/>
      <c r="K51" s="21">
        <v>0</v>
      </c>
      <c r="L51" s="21">
        <v>250</v>
      </c>
      <c r="M51" s="21">
        <v>0</v>
      </c>
      <c r="N51" s="21">
        <v>0</v>
      </c>
      <c r="O51" s="21">
        <f>+G51+L51</f>
        <v>4250</v>
      </c>
      <c r="P51" s="21">
        <v>193.2</v>
      </c>
      <c r="Q51" s="21">
        <f t="shared" si="0"/>
        <v>4056.8</v>
      </c>
      <c r="R51" s="21"/>
      <c r="S51" s="21"/>
      <c r="T51" s="35"/>
      <c r="U51" s="28"/>
    </row>
    <row r="52" spans="1:21" s="16" customFormat="1" x14ac:dyDescent="0.2">
      <c r="A52" s="34">
        <v>41</v>
      </c>
      <c r="B52" s="18" t="s">
        <v>127</v>
      </c>
      <c r="C52" s="32" t="s">
        <v>158</v>
      </c>
      <c r="D52" s="32" t="s">
        <v>194</v>
      </c>
      <c r="E52" s="17" t="s">
        <v>94</v>
      </c>
      <c r="F52" s="17"/>
      <c r="G52" s="17"/>
      <c r="H52" s="33">
        <v>5000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33">
        <v>5000</v>
      </c>
      <c r="P52" s="20">
        <v>250</v>
      </c>
      <c r="Q52" s="21">
        <f>O52-P52</f>
        <v>4750</v>
      </c>
      <c r="R52" s="21"/>
      <c r="S52" s="21"/>
      <c r="T52" s="35"/>
      <c r="U52" s="28"/>
    </row>
    <row r="53" spans="1:21" s="16" customFormat="1" ht="38.25" x14ac:dyDescent="0.2">
      <c r="A53" s="25">
        <v>42</v>
      </c>
      <c r="B53" s="17" t="s">
        <v>126</v>
      </c>
      <c r="C53" s="17" t="s">
        <v>51</v>
      </c>
      <c r="D53" s="26" t="s">
        <v>73</v>
      </c>
      <c r="E53" s="17" t="s">
        <v>97</v>
      </c>
      <c r="F53" s="17"/>
      <c r="G53" s="27">
        <v>15000</v>
      </c>
      <c r="H53" s="27">
        <v>0</v>
      </c>
      <c r="I53" s="27">
        <v>0</v>
      </c>
      <c r="J53" s="27">
        <v>375</v>
      </c>
      <c r="K53" s="27">
        <v>0</v>
      </c>
      <c r="L53" s="27">
        <v>250</v>
      </c>
      <c r="M53" s="27">
        <v>0</v>
      </c>
      <c r="N53" s="27">
        <v>0</v>
      </c>
      <c r="O53" s="21">
        <f>SUM(G53:N53)</f>
        <v>15625</v>
      </c>
      <c r="P53" s="21">
        <v>1553.99</v>
      </c>
      <c r="Q53" s="21">
        <f t="shared" ref="Q53:Q58" si="3">+O53-P53</f>
        <v>14071.01</v>
      </c>
      <c r="R53" s="21">
        <v>210</v>
      </c>
      <c r="S53" s="21"/>
      <c r="T53" s="36"/>
      <c r="U53" s="28"/>
    </row>
    <row r="54" spans="1:21" s="16" customFormat="1" ht="22.5" customHeight="1" x14ac:dyDescent="0.2">
      <c r="A54" s="25">
        <v>43</v>
      </c>
      <c r="B54" s="17" t="s">
        <v>126</v>
      </c>
      <c r="C54" s="20" t="s">
        <v>131</v>
      </c>
      <c r="D54" s="29" t="s">
        <v>173</v>
      </c>
      <c r="E54" s="20" t="s">
        <v>146</v>
      </c>
      <c r="F54" s="20"/>
      <c r="G54" s="21">
        <v>3300</v>
      </c>
      <c r="H54" s="21">
        <v>0</v>
      </c>
      <c r="I54" s="21">
        <v>0</v>
      </c>
      <c r="J54" s="21"/>
      <c r="K54" s="21">
        <v>0</v>
      </c>
      <c r="L54" s="21">
        <v>250</v>
      </c>
      <c r="M54" s="21">
        <v>0</v>
      </c>
      <c r="N54" s="21">
        <v>0</v>
      </c>
      <c r="O54" s="21">
        <f>+G54+L54</f>
        <v>3550</v>
      </c>
      <c r="P54" s="21"/>
      <c r="Q54" s="21">
        <f t="shared" si="3"/>
        <v>3550</v>
      </c>
      <c r="R54" s="21"/>
      <c r="S54" s="21"/>
      <c r="T54" s="35"/>
      <c r="U54" s="28"/>
    </row>
    <row r="55" spans="1:21" s="16" customFormat="1" ht="51" x14ac:dyDescent="0.2">
      <c r="A55" s="34">
        <v>44</v>
      </c>
      <c r="B55" s="17" t="s">
        <v>126</v>
      </c>
      <c r="C55" s="17" t="s">
        <v>66</v>
      </c>
      <c r="D55" s="26" t="s">
        <v>87</v>
      </c>
      <c r="E55" s="17" t="s">
        <v>85</v>
      </c>
      <c r="F55" s="17"/>
      <c r="G55" s="27">
        <v>10500</v>
      </c>
      <c r="H55" s="27">
        <v>0</v>
      </c>
      <c r="I55" s="27">
        <v>0</v>
      </c>
      <c r="J55" s="27">
        <v>375</v>
      </c>
      <c r="K55" s="27">
        <v>0</v>
      </c>
      <c r="L55" s="27">
        <v>250</v>
      </c>
      <c r="M55" s="27">
        <v>0</v>
      </c>
      <c r="N55" s="27">
        <v>0</v>
      </c>
      <c r="O55" s="21">
        <f t="shared" ref="O55:O62" si="4">SUM(G55:N55)</f>
        <v>11125</v>
      </c>
      <c r="P55" s="21">
        <v>1044.53</v>
      </c>
      <c r="Q55" s="21">
        <f t="shared" si="3"/>
        <v>10080.469999999999</v>
      </c>
      <c r="R55" s="21"/>
      <c r="S55" s="21"/>
      <c r="T55" s="35"/>
      <c r="U55" s="28"/>
    </row>
    <row r="56" spans="1:21" x14ac:dyDescent="0.2">
      <c r="A56" s="25">
        <v>45</v>
      </c>
      <c r="B56" s="17" t="s">
        <v>126</v>
      </c>
      <c r="C56" s="17" t="s">
        <v>62</v>
      </c>
      <c r="D56" s="26" t="s">
        <v>83</v>
      </c>
      <c r="E56" s="17" t="s">
        <v>93</v>
      </c>
      <c r="F56" s="17"/>
      <c r="G56" s="27">
        <v>12000</v>
      </c>
      <c r="H56" s="27">
        <v>0</v>
      </c>
      <c r="I56" s="27">
        <v>0</v>
      </c>
      <c r="J56" s="27">
        <v>375</v>
      </c>
      <c r="K56" s="27">
        <v>0</v>
      </c>
      <c r="L56" s="27">
        <v>250</v>
      </c>
      <c r="M56" s="27">
        <v>0</v>
      </c>
      <c r="N56" s="27">
        <v>0</v>
      </c>
      <c r="O56" s="21">
        <f t="shared" si="4"/>
        <v>12625</v>
      </c>
      <c r="P56" s="21">
        <v>1214.3499999999999</v>
      </c>
      <c r="Q56" s="21">
        <f t="shared" si="3"/>
        <v>11410.65</v>
      </c>
      <c r="R56" s="21"/>
      <c r="S56" s="21"/>
      <c r="T56" s="35"/>
      <c r="U56" s="28"/>
    </row>
    <row r="57" spans="1:21" x14ac:dyDescent="0.2">
      <c r="A57" s="25">
        <v>46</v>
      </c>
      <c r="B57" s="17" t="s">
        <v>126</v>
      </c>
      <c r="C57" s="17" t="s">
        <v>188</v>
      </c>
      <c r="D57" s="26" t="s">
        <v>145</v>
      </c>
      <c r="E57" s="17" t="s">
        <v>190</v>
      </c>
      <c r="F57" s="17"/>
      <c r="G57" s="27">
        <v>4000</v>
      </c>
      <c r="H57" s="27">
        <v>0</v>
      </c>
      <c r="I57" s="27">
        <v>0</v>
      </c>
      <c r="J57" s="27">
        <v>0</v>
      </c>
      <c r="K57" s="27">
        <v>0</v>
      </c>
      <c r="L57" s="27">
        <v>250</v>
      </c>
      <c r="M57" s="27">
        <v>0</v>
      </c>
      <c r="N57" s="27">
        <v>0</v>
      </c>
      <c r="O57" s="21">
        <f t="shared" si="4"/>
        <v>4250</v>
      </c>
      <c r="P57" s="21">
        <v>86.61</v>
      </c>
      <c r="Q57" s="21">
        <f t="shared" si="3"/>
        <v>4163.3900000000003</v>
      </c>
      <c r="R57" s="21"/>
      <c r="S57" s="21"/>
      <c r="T57" s="35"/>
      <c r="U57" s="28"/>
    </row>
    <row r="58" spans="1:21" x14ac:dyDescent="0.2">
      <c r="A58" s="34">
        <v>47</v>
      </c>
      <c r="B58" s="20" t="s">
        <v>127</v>
      </c>
      <c r="C58" s="29" t="s">
        <v>183</v>
      </c>
      <c r="D58" s="29" t="s">
        <v>184</v>
      </c>
      <c r="E58" s="17" t="s">
        <v>93</v>
      </c>
      <c r="F58" s="20"/>
      <c r="G58" s="21"/>
      <c r="H58" s="21">
        <v>13000</v>
      </c>
      <c r="I58" s="21"/>
      <c r="J58" s="21"/>
      <c r="K58" s="21"/>
      <c r="L58" s="21"/>
      <c r="M58" s="21"/>
      <c r="N58" s="21"/>
      <c r="O58" s="21">
        <f t="shared" si="4"/>
        <v>13000</v>
      </c>
      <c r="P58" s="21">
        <v>650</v>
      </c>
      <c r="Q58" s="21">
        <f t="shared" si="3"/>
        <v>12350</v>
      </c>
      <c r="R58" s="21"/>
      <c r="S58" s="21"/>
      <c r="T58" s="35"/>
      <c r="U58" s="28"/>
    </row>
    <row r="59" spans="1:21" ht="76.5" x14ac:dyDescent="0.2">
      <c r="A59" s="25">
        <v>48</v>
      </c>
      <c r="B59" s="20" t="s">
        <v>127</v>
      </c>
      <c r="C59" s="17" t="s">
        <v>179</v>
      </c>
      <c r="D59" s="26" t="s">
        <v>193</v>
      </c>
      <c r="E59" s="17" t="s">
        <v>153</v>
      </c>
      <c r="F59" s="17"/>
      <c r="G59" s="17"/>
      <c r="H59" s="33">
        <v>5000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21">
        <f t="shared" si="4"/>
        <v>5000</v>
      </c>
      <c r="P59" s="33">
        <v>250</v>
      </c>
      <c r="Q59" s="33">
        <f>O59-P59</f>
        <v>4750</v>
      </c>
      <c r="R59" s="21">
        <v>430</v>
      </c>
      <c r="S59" s="21"/>
      <c r="T59" s="35"/>
      <c r="U59" s="28"/>
    </row>
    <row r="60" spans="1:21" ht="89.25" x14ac:dyDescent="0.2">
      <c r="A60" s="25">
        <v>49</v>
      </c>
      <c r="B60" s="20"/>
      <c r="C60" s="17" t="s">
        <v>205</v>
      </c>
      <c r="D60" s="26" t="s">
        <v>206</v>
      </c>
      <c r="E60" s="17" t="s">
        <v>94</v>
      </c>
      <c r="F60" s="17"/>
      <c r="G60" s="17"/>
      <c r="H60" s="33">
        <v>5000</v>
      </c>
      <c r="I60" s="19"/>
      <c r="J60" s="19"/>
      <c r="K60" s="19"/>
      <c r="L60" s="19"/>
      <c r="M60" s="19"/>
      <c r="N60" s="19"/>
      <c r="O60" s="21">
        <f t="shared" si="4"/>
        <v>5000</v>
      </c>
      <c r="P60" s="33">
        <v>250</v>
      </c>
      <c r="Q60" s="33">
        <f t="shared" ref="Q60:Q62" si="5">O60-P60</f>
        <v>4750</v>
      </c>
      <c r="R60" s="21"/>
      <c r="S60" s="21"/>
      <c r="T60" s="21"/>
      <c r="U60" s="28"/>
    </row>
    <row r="61" spans="1:21" ht="102" x14ac:dyDescent="0.2">
      <c r="A61" s="34">
        <v>50</v>
      </c>
      <c r="B61" s="20" t="s">
        <v>127</v>
      </c>
      <c r="C61" s="17" t="s">
        <v>203</v>
      </c>
      <c r="D61" s="26" t="s">
        <v>204</v>
      </c>
      <c r="E61" s="17" t="s">
        <v>94</v>
      </c>
      <c r="F61" s="17"/>
      <c r="G61" s="17"/>
      <c r="H61" s="33">
        <v>7000</v>
      </c>
      <c r="I61" s="19"/>
      <c r="J61" s="19"/>
      <c r="K61" s="19"/>
      <c r="L61" s="19"/>
      <c r="M61" s="19"/>
      <c r="N61" s="19"/>
      <c r="O61" s="21">
        <f t="shared" si="4"/>
        <v>7000</v>
      </c>
      <c r="P61" s="33">
        <v>350</v>
      </c>
      <c r="Q61" s="33">
        <f t="shared" si="5"/>
        <v>6650</v>
      </c>
      <c r="R61" s="21"/>
      <c r="S61" s="21"/>
      <c r="T61" s="21"/>
      <c r="U61" s="28"/>
    </row>
    <row r="62" spans="1:21" ht="63.75" x14ac:dyDescent="0.2">
      <c r="A62" s="25">
        <v>51</v>
      </c>
      <c r="B62" s="20" t="s">
        <v>127</v>
      </c>
      <c r="C62" s="17" t="s">
        <v>200</v>
      </c>
      <c r="D62" s="26" t="s">
        <v>199</v>
      </c>
      <c r="E62" s="17" t="s">
        <v>93</v>
      </c>
      <c r="F62" s="20"/>
      <c r="G62" s="21"/>
      <c r="H62" s="21">
        <v>13000</v>
      </c>
      <c r="I62" s="21"/>
      <c r="J62" s="21"/>
      <c r="K62" s="21"/>
      <c r="L62" s="21"/>
      <c r="M62" s="21"/>
      <c r="N62" s="21"/>
      <c r="O62" s="21">
        <f t="shared" si="4"/>
        <v>13000</v>
      </c>
      <c r="P62" s="21">
        <v>580.36</v>
      </c>
      <c r="Q62" s="33">
        <f t="shared" si="5"/>
        <v>12419.64</v>
      </c>
      <c r="R62" s="21"/>
      <c r="S62" s="21"/>
      <c r="T62" s="21"/>
    </row>
    <row r="63" spans="1:21" ht="38.25" x14ac:dyDescent="0.2">
      <c r="A63" s="25">
        <v>52</v>
      </c>
      <c r="B63" s="20" t="s">
        <v>126</v>
      </c>
      <c r="C63" s="17" t="s">
        <v>201</v>
      </c>
      <c r="D63" s="26" t="s">
        <v>202</v>
      </c>
      <c r="E63" s="17" t="s">
        <v>94</v>
      </c>
      <c r="F63" s="20"/>
      <c r="G63" s="21">
        <v>6500</v>
      </c>
      <c r="H63" s="21"/>
      <c r="I63" s="21"/>
      <c r="J63" s="21">
        <v>375</v>
      </c>
      <c r="K63" s="21"/>
      <c r="L63" s="21">
        <v>250</v>
      </c>
      <c r="M63" s="21"/>
      <c r="N63" s="21"/>
      <c r="O63" s="21">
        <f t="shared" ref="O63:O64" si="6">SUM(G63:N63)</f>
        <v>7125</v>
      </c>
      <c r="P63" s="21">
        <v>499.28</v>
      </c>
      <c r="Q63" s="21">
        <f t="shared" ref="Q63:Q65" si="7">+O63-P63</f>
        <v>6625.72</v>
      </c>
      <c r="R63" s="21"/>
      <c r="S63" s="21"/>
      <c r="T63" s="21"/>
    </row>
    <row r="64" spans="1:21" x14ac:dyDescent="0.2">
      <c r="A64" s="17">
        <v>53</v>
      </c>
      <c r="B64" s="17" t="s">
        <v>126</v>
      </c>
      <c r="C64" s="17" t="s">
        <v>207</v>
      </c>
      <c r="D64" s="17" t="s">
        <v>208</v>
      </c>
      <c r="E64" s="17" t="s">
        <v>94</v>
      </c>
      <c r="F64" s="17"/>
      <c r="G64" s="21">
        <v>7499.94</v>
      </c>
      <c r="H64" s="21">
        <v>0</v>
      </c>
      <c r="I64" s="21">
        <v>0</v>
      </c>
      <c r="J64" s="21">
        <v>187.46</v>
      </c>
      <c r="K64" s="21"/>
      <c r="L64" s="21">
        <v>125.02</v>
      </c>
      <c r="M64" s="21"/>
      <c r="N64" s="21"/>
      <c r="O64" s="21">
        <f t="shared" si="6"/>
        <v>7812.42</v>
      </c>
      <c r="P64" s="21">
        <v>474.62</v>
      </c>
      <c r="Q64" s="21">
        <f t="shared" si="7"/>
        <v>7337.8</v>
      </c>
      <c r="R64" s="21"/>
      <c r="S64" s="21"/>
      <c r="T64" s="21"/>
    </row>
    <row r="65" spans="1:20" ht="204" x14ac:dyDescent="0.2">
      <c r="A65" s="17">
        <v>54</v>
      </c>
      <c r="B65" s="17" t="s">
        <v>127</v>
      </c>
      <c r="C65" s="17" t="s">
        <v>211</v>
      </c>
      <c r="D65" s="26" t="s">
        <v>212</v>
      </c>
      <c r="E65" s="17" t="s">
        <v>94</v>
      </c>
      <c r="F65" s="17"/>
      <c r="G65" s="17"/>
      <c r="H65" s="21">
        <v>4500</v>
      </c>
      <c r="I65" s="17"/>
      <c r="J65" s="17"/>
      <c r="K65" s="17"/>
      <c r="L65" s="17"/>
      <c r="M65" s="17"/>
      <c r="N65" s="17"/>
      <c r="O65" s="21">
        <f>+H65</f>
        <v>4500</v>
      </c>
      <c r="P65" s="21">
        <v>225</v>
      </c>
      <c r="Q65" s="21">
        <f t="shared" si="7"/>
        <v>4275</v>
      </c>
      <c r="R65" s="21"/>
      <c r="S65" s="21"/>
      <c r="T65" s="21"/>
    </row>
  </sheetData>
  <autoFilter ref="A11:T65"/>
  <sortState ref="A12:T69">
    <sortCondition descending="1" ref="C12:C69"/>
  </sortState>
  <mergeCells count="9">
    <mergeCell ref="A8:S8"/>
    <mergeCell ref="A7:S7"/>
    <mergeCell ref="A10:S10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N2</vt:lpstr>
      <vt:lpstr>N3</vt:lpstr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2019-12-05T20:23:38Z</cp:lastPrinted>
  <dcterms:created xsi:type="dcterms:W3CDTF">2019-07-17T20:42:38Z</dcterms:created>
  <dcterms:modified xsi:type="dcterms:W3CDTF">2021-04-08T17:41:24Z</dcterms:modified>
</cp:coreProperties>
</file>